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2" windowWidth="19068" windowHeight="8208" activeTab="2"/>
  </bookViews>
  <sheets>
    <sheet name="Дод. 4" sheetId="1" r:id="rId1"/>
    <sheet name="Дод.5" sheetId="2" r:id="rId2"/>
    <sheet name="Дод. 6" sheetId="3" r:id="rId3"/>
    <sheet name="Лист4" sheetId="4" r:id="rId4"/>
  </sheets>
  <definedNames>
    <definedName name="_xlnm.Print_Titles" localSheetId="0">'Дод. 4'!$14:$18</definedName>
    <definedName name="_xlnm.Print_Area" localSheetId="0">'Дод. 4'!$A$1:$T$67</definedName>
    <definedName name="_xlnm.Print_Area" localSheetId="2">'Дод. 6'!$A$1:$G$36</definedName>
    <definedName name="_xlnm.Print_Area" localSheetId="1">'Дод.5'!$A$1:$X$60</definedName>
  </definedNames>
  <calcPr fullCalcOnLoad="1"/>
</workbook>
</file>

<file path=xl/sharedStrings.xml><?xml version="1.0" encoding="utf-8"?>
<sst xmlns="http://schemas.openxmlformats.org/spreadsheetml/2006/main" count="257" uniqueCount="161">
  <si>
    <t>№ з/п</t>
  </si>
  <si>
    <t>Найменування заходів (пооб'єктно)</t>
  </si>
  <si>
    <t>(підпис)</t>
  </si>
  <si>
    <t xml:space="preserve">загальна сума </t>
  </si>
  <si>
    <t>ВОДОПОСТАЧАННЯ</t>
  </si>
  <si>
    <t>ВОДОВІДВЕДЕННЯ</t>
  </si>
  <si>
    <t>виробничі інвестиції з прибутку</t>
  </si>
  <si>
    <t>Усього за інвестиційною програмою</t>
  </si>
  <si>
    <t>2.2</t>
  </si>
  <si>
    <t>1.2</t>
  </si>
  <si>
    <t xml:space="preserve">ПОГОДЖЕНО </t>
  </si>
  <si>
    <t xml:space="preserve">ЗАТВЕРДЖЕНО                         </t>
  </si>
  <si>
    <t>_______________________________</t>
  </si>
  <si>
    <t>з урахуванням:</t>
  </si>
  <si>
    <t>І</t>
  </si>
  <si>
    <t>Заходи щодо забезпечення технологічного та/або комерційного обліку ресурсів, з них:</t>
  </si>
  <si>
    <t>Заходи щодо зменшення обсягу витрат води на технологічні потреби, з них:</t>
  </si>
  <si>
    <t>Заходи щодо підвищення екологічної безпеки та охорони навколишнього середовища, з них:</t>
  </si>
  <si>
    <t>Інші заходи, з них:</t>
  </si>
  <si>
    <t>ІІ</t>
  </si>
  <si>
    <t>Усього за розділом І</t>
  </si>
  <si>
    <t>Усього за розділом ІІ</t>
  </si>
  <si>
    <t>Кількісний показник (одиниця виміру)</t>
  </si>
  <si>
    <t>(П.І.Б.)</t>
  </si>
  <si>
    <t>1.1</t>
  </si>
  <si>
    <t>Усього за підпунктом 1.1</t>
  </si>
  <si>
    <t>Усього за підпунктом 1.2</t>
  </si>
  <si>
    <t>Усього за підпунктом 1.3</t>
  </si>
  <si>
    <t>1.4</t>
  </si>
  <si>
    <t>1.6</t>
  </si>
  <si>
    <t>Усього за підпунктом 1.4</t>
  </si>
  <si>
    <t>Усього за підпунктом 1.5</t>
  </si>
  <si>
    <t>Усього за підпунктом 1.6</t>
  </si>
  <si>
    <t xml:space="preserve">  2.1</t>
  </si>
  <si>
    <t>Усього за підпунктом 2.1</t>
  </si>
  <si>
    <t>2.3</t>
  </si>
  <si>
    <t>2.4</t>
  </si>
  <si>
    <t>2.5</t>
  </si>
  <si>
    <t>Усього за підпунктом  2.4</t>
  </si>
  <si>
    <t>1.5</t>
  </si>
  <si>
    <t>Фінансовий план використання коштів на виконання інвестиційної програми за джерелами фінансування, тис. грн (без ПДВ)</t>
  </si>
  <si>
    <t>Заходи щодо підвищення якості послуг з централізованого водопостачання, з них:</t>
  </si>
  <si>
    <t>1.1.1</t>
  </si>
  <si>
    <t>В.А. Лісніченко</t>
  </si>
  <si>
    <t>Додаток  4                                                                                               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</si>
  <si>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>(найменування органу місцевого самоврядування)</t>
  </si>
  <si>
    <t>"______"_____________________ 20____ року</t>
  </si>
  <si>
    <t xml:space="preserve">                                    ДП "НАЕК"Енергоатом" ВП "Южно-Українська АЕС" </t>
  </si>
  <si>
    <t xml:space="preserve"> Сума позичкових коштів та відсотків за їх  використання, що підлягає поверненню у планованому періоді,            тис. грн              (без ПДВ)</t>
  </si>
  <si>
    <t xml:space="preserve"> Сума інших залучених коштів, що підлягає поверненню у планованому періоді,          тис. грн          (без ПДВ)</t>
  </si>
  <si>
    <t>Кошти, що враховуються    у структурі тарифів           гр.5 + гр.6. +      гр. 11 + гр. 12      тис. грн           (без ПДВ)</t>
  </si>
  <si>
    <t xml:space="preserve"> За способом виконання,                 тис. грн (без ПДВ)</t>
  </si>
  <si>
    <t>Строк окупності (місяців)*</t>
  </si>
  <si>
    <t>№ аркуша обґрунтовуючих матеріалів</t>
  </si>
  <si>
    <t>Економія паливно-енергетичних ресурсів            (кВт/год/рік)</t>
  </si>
  <si>
    <t>Економія фонду заробітної плати                                                                          (тис. грн/рік)</t>
  </si>
  <si>
    <t>Економічний ефект (тис. грн )**</t>
  </si>
  <si>
    <t>госпо          дарський  (вартість    матеріальних ресурсів)</t>
  </si>
  <si>
    <t>підряд ний</t>
  </si>
  <si>
    <t>І кв.</t>
  </si>
  <si>
    <t>ІІ кв.</t>
  </si>
  <si>
    <t>ІІІ кв.</t>
  </si>
  <si>
    <t>ІV кв.</t>
  </si>
  <si>
    <t>аморти   заційні відраху   вання</t>
  </si>
  <si>
    <t>отримані у планованому періоді позичкові кошти фінансових установ, що підлягають поверненню</t>
  </si>
  <si>
    <t>отримані у планованому періоді бюджетні кошти, що не підлягають поверненню</t>
  </si>
  <si>
    <t xml:space="preserve"> інші залучені кошти, отримані у планованому  періоді, з них:</t>
  </si>
  <si>
    <t>що підлягають поверненню</t>
  </si>
  <si>
    <r>
      <t xml:space="preserve"> Будівництво, реконструкція та модернізація об</t>
    </r>
    <r>
      <rPr>
        <b/>
        <sz val="10"/>
        <rFont val="Calibri"/>
        <family val="2"/>
      </rPr>
      <t>’</t>
    </r>
    <r>
      <rPr>
        <b/>
        <sz val="10"/>
        <rFont val="Times New Roman"/>
        <family val="1"/>
      </rPr>
      <t>єктів водопостачання, з урахуванням:</t>
    </r>
  </si>
  <si>
    <t>Заходи зі зниження питомих витрат, а також втрат ресурсів, з них:</t>
  </si>
  <si>
    <t xml:space="preserve">  1.3</t>
  </si>
  <si>
    <r>
      <t xml:space="preserve"> Будівництво, реконструкція та модернізація об</t>
    </r>
    <r>
      <rPr>
        <b/>
        <sz val="10"/>
        <rFont val="Calibri"/>
        <family val="2"/>
      </rPr>
      <t>’</t>
    </r>
    <r>
      <rPr>
        <b/>
        <sz val="10"/>
        <rFont val="Times New Roman"/>
        <family val="1"/>
      </rPr>
      <t>єктів водовідведення, з урахуванням:</t>
    </r>
  </si>
  <si>
    <t>Заходи зі зниження питомих витрат,  а також втрат ресурсів, з них:</t>
  </si>
  <si>
    <t xml:space="preserve">  2.2</t>
  </si>
  <si>
    <t xml:space="preserve"> Усього за підпунктом  2.2</t>
  </si>
  <si>
    <t>Усього за інвестиційним планом</t>
  </si>
  <si>
    <t>Примітки:</t>
  </si>
  <si>
    <t xml:space="preserve">Найменування заходів </t>
  </si>
  <si>
    <t>Кошти, що враховуються у структурі тарифів за джерелами фінансування,  
тис. грн (без ПДВ)</t>
  </si>
  <si>
    <t>амортизаційні відрахування</t>
  </si>
  <si>
    <t xml:space="preserve"> сума позичкових коштів та відсотків за їх  використання, що підлягає поверненню у планованому періоді</t>
  </si>
  <si>
    <t>Водопостачання</t>
  </si>
  <si>
    <t>Будівництво, реконструкція та модернізація об’єктів водопостачання, з урахуванням:</t>
  </si>
  <si>
    <t xml:space="preserve">Заходи зі зниження питомих витрат, а також втрат ресурсів </t>
  </si>
  <si>
    <t xml:space="preserve"> 1.2</t>
  </si>
  <si>
    <t>Заходи щодо забезпечення технологічного та/або комерційного обліку ресурсів</t>
  </si>
  <si>
    <t>Заходи щодо зменшення обсягу витрат води на технологічні потреби</t>
  </si>
  <si>
    <t xml:space="preserve">Заходи щодо підвищення якості послуг з централізованого водопостачання </t>
  </si>
  <si>
    <t>Заходи щодо підвищення екологічної безпеки та охорони навколишнього середовища</t>
  </si>
  <si>
    <t>Інші заходи</t>
  </si>
  <si>
    <t>Водовідведення</t>
  </si>
  <si>
    <t xml:space="preserve"> Будівництво, реконструкція та модернізація об’єктів водовідведення, з урахуванням:</t>
  </si>
  <si>
    <t xml:space="preserve"> 2.1</t>
  </si>
  <si>
    <t>Заходи зі зниження питомих витрат, а також втрат ресурсів</t>
  </si>
  <si>
    <t xml:space="preserve"> (підпис)</t>
  </si>
  <si>
    <t xml:space="preserve">        (підпис)</t>
  </si>
  <si>
    <t>Генеральним директором
ДП "НАЕК "Енергоатом" ВП "ЮУ АЕС"</t>
  </si>
  <si>
    <t>ДП "НАЕК "Енергоатом" ВП "Южно-Українська АЕС"</t>
  </si>
  <si>
    <t>_________</t>
  </si>
  <si>
    <t>рішенням _________________________________</t>
  </si>
  <si>
    <t>__________________________________________</t>
  </si>
  <si>
    <t>від _________________________ №____________</t>
  </si>
  <si>
    <t xml:space="preserve">Дренажна система АФТ модифікації АПМ-ТФ-115 </t>
  </si>
  <si>
    <t>що не підлягають поверненню</t>
  </si>
  <si>
    <t>Начальник УКБ</t>
  </si>
  <si>
    <t>П.М. Вірич</t>
  </si>
  <si>
    <t>Начальник ТВ УКБ</t>
  </si>
  <si>
    <t>О.В. Балабанов</t>
  </si>
  <si>
    <r>
      <t xml:space="preserve">         </t>
    </r>
    <r>
      <rPr>
        <u val="single"/>
        <sz val="12"/>
        <rFont val="Times New Roman"/>
        <family val="1"/>
      </rPr>
      <t xml:space="preserve">            </t>
    </r>
    <r>
      <rPr>
        <b/>
        <u val="single"/>
        <sz val="12"/>
        <rFont val="Times New Roman"/>
        <family val="1"/>
      </rPr>
      <t xml:space="preserve">  О.В. Балабанов</t>
    </r>
    <r>
      <rPr>
        <u val="single"/>
        <sz val="12"/>
        <rFont val="Times New Roman"/>
        <family val="1"/>
      </rPr>
      <t xml:space="preserve">                    </t>
    </r>
  </si>
  <si>
    <t xml:space="preserve">        Начальник ТВ УКБ            </t>
  </si>
  <si>
    <r>
      <t xml:space="preserve">                 </t>
    </r>
    <r>
      <rPr>
        <u val="single"/>
        <sz val="12"/>
        <rFont val="Times New Roman"/>
        <family val="1"/>
      </rPr>
      <t xml:space="preserve">         </t>
    </r>
    <r>
      <rPr>
        <b/>
        <u val="single"/>
        <sz val="12"/>
        <rFont val="Times New Roman"/>
        <family val="1"/>
      </rPr>
      <t xml:space="preserve">Начальник УКБ    </t>
    </r>
    <r>
      <rPr>
        <u val="single"/>
        <sz val="12"/>
        <rFont val="Times New Roman"/>
        <family val="1"/>
      </rPr>
      <t xml:space="preserve">             </t>
    </r>
    <r>
      <rPr>
        <sz val="12"/>
        <rFont val="Times New Roman"/>
        <family val="1"/>
      </rPr>
      <t xml:space="preserve">                  __________         </t>
    </r>
    <r>
      <rPr>
        <u val="single"/>
        <sz val="12"/>
        <rFont val="Times New Roman"/>
        <family val="1"/>
      </rPr>
      <t xml:space="preserve">               </t>
    </r>
    <r>
      <rPr>
        <b/>
        <u val="single"/>
        <sz val="12"/>
        <rFont val="Times New Roman"/>
        <family val="1"/>
      </rPr>
      <t>П.М. Вірич</t>
    </r>
    <r>
      <rPr>
        <u val="single"/>
        <sz val="12"/>
        <rFont val="Times New Roman"/>
        <family val="1"/>
      </rPr>
      <t xml:space="preserve">                            </t>
    </r>
  </si>
  <si>
    <t>2 324,413</t>
  </si>
  <si>
    <r>
      <t>2 358,8/(1+0,165) + 2 358,8/(1+0,165)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+ 2 358,8/(1+0,165)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+ 2 358,8/(1+0,165)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+ 2 358,8/(1+0,165)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– 2324,413/(1+0,165) </t>
    </r>
  </si>
  <si>
    <t>NPV</t>
  </si>
  <si>
    <t>PO</t>
  </si>
  <si>
    <t xml:space="preserve"> сума інших  залучених коштів, що не підлягає поверненню у планованому періоді </t>
  </si>
  <si>
    <t>М.П.</t>
  </si>
  <si>
    <t xml:space="preserve">                                  ФІНАНСОВИЙ ПЛАН  </t>
  </si>
  <si>
    <t>Фінансовий план використання коштів на виконання інвестиційної програми за джерелами фінансування, тис. грн. (без ПДВ)</t>
  </si>
  <si>
    <t>За способом виконання, тис. грн. (без ПДВ)</t>
  </si>
  <si>
    <t>Графік здійснення заходів та використання коштів на планований та прогнозний періоди тис.грн. (без ПДВ)</t>
  </si>
  <si>
    <t>Строк окупності (місяців)**</t>
  </si>
  <si>
    <t>Економія паливно-енергетичних ресурсів (кВт/год/прогнозний період)</t>
  </si>
  <si>
    <t>Економія фонду заробітної плати, (тис.грн./прогнозний період)</t>
  </si>
  <si>
    <t>Економічний ефект (тис.грн.)***</t>
  </si>
  <si>
    <t>загальна сума</t>
  </si>
  <si>
    <t>госпо дарський (вартість матеріальних ресурсів)</t>
  </si>
  <si>
    <t>підрядний</t>
  </si>
  <si>
    <t>планований період</t>
  </si>
  <si>
    <t>прогнозний період</t>
  </si>
  <si>
    <t>позичкові кошти</t>
  </si>
  <si>
    <t>інші залучені кошти, з них:</t>
  </si>
  <si>
    <t>бюджетні кошти (не підлягають поверненню)</t>
  </si>
  <si>
    <t>підлягають поверненню</t>
  </si>
  <si>
    <t>не підлягають поверненню</t>
  </si>
  <si>
    <t>планований період +1</t>
  </si>
  <si>
    <t>планований період + n*</t>
  </si>
  <si>
    <t>Модернізація та закупівля транспортних засобів спеціального та спеціалізованого призначення, з них:</t>
  </si>
  <si>
    <t>Додаток  5                                                                                               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</si>
  <si>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 xml:space="preserve">                                  ФІНАНСОВИЙ ПЛАН</t>
  </si>
  <si>
    <t>Графік здійснення заходів та використання коштів на планований період,                                  тис. грн (без ПДВ)</t>
  </si>
  <si>
    <t xml:space="preserve">                                             (найменування ліцензіата) </t>
  </si>
  <si>
    <t xml:space="preserve">                                  використання коштів для виконання інвестиційної програми на 2021 рік</t>
  </si>
  <si>
    <t xml:space="preserve">                                           (найменування ліцензіата) </t>
  </si>
  <si>
    <t xml:space="preserve">  1.6</t>
  </si>
  <si>
    <t>2.3.1</t>
  </si>
  <si>
    <t>Усього за підпунктом  2.3</t>
  </si>
  <si>
    <t>Усього за підпунктом 2.4</t>
  </si>
  <si>
    <t>Додаток 6 
до  Порядку розроблення, погодження та затвердження інвестиційних програм суб’єктів господарювання у сфері  централізованого водопостачання та водовідведення</t>
  </si>
  <si>
    <t>ПЛАН ВИТРАТ</t>
  </si>
  <si>
    <t xml:space="preserve"> за джерелами фінансування на виконання інвестиційної програми для врахування у структурі тарифів на 12 місяців     </t>
  </si>
  <si>
    <t>на 2021 рік</t>
  </si>
  <si>
    <t xml:space="preserve">                                    використання коштів для виконання інвестиційної програми  та їх врахування у структурі тарифів на 12 місяців     </t>
  </si>
  <si>
    <t xml:space="preserve">                                   на 2021 рік</t>
  </si>
  <si>
    <t>2.4.1</t>
  </si>
  <si>
    <t>Усього за підпунктом 2.5</t>
  </si>
  <si>
    <t>Реконструктивні роботи ВОС-2</t>
  </si>
  <si>
    <t>n* - кількість років інвестиційної програми.</t>
  </si>
  <si>
    <t>** Суми витрат по заходах та економічний ефект від їх впровадження при розрахунку строку окупності враховувати без ПДВ.</t>
  </si>
  <si>
    <t>*** Складові розрахунку економічного ефекту від впровадження заходів враховувати без ПДВ.</t>
  </si>
  <si>
    <t>х- ліцензіатом не заповнюється.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</si>
</sst>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_г_р_н_._-;\-* #,##0.00\ _г_р_н_._-;_-* &quot;-&quot;??\ _г_р_н_._-;_-@_-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</font>
    <font>
      <b/>
      <sz val="12"/>
      <color indexed="8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0" borderId="0">
      <alignment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53">
    <xf numFmtId="0" fontId="0" fillId="0" borderId="0" xfId="0" applyAlignment="1">
      <alignment/>
    </xf>
    <xf numFmtId="44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10" fillId="0" borderId="0" xfId="0" applyFont="1" applyFill="1" applyAlignment="1">
      <alignment/>
    </xf>
    <xf numFmtId="0" fontId="7" fillId="24" borderId="0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4" fillId="0" borderId="10" xfId="53" applyNumberFormat="1" applyFont="1" applyFill="1" applyBorder="1" applyAlignment="1">
      <alignment horizontal="center" wrapText="1"/>
      <protection/>
    </xf>
    <xf numFmtId="4" fontId="4" fillId="0" borderId="10" xfId="0" applyNumberFormat="1" applyFont="1" applyFill="1" applyBorder="1" applyAlignment="1">
      <alignment horizontal="right" vertical="center"/>
    </xf>
    <xf numFmtId="3" fontId="4" fillId="0" borderId="10" xfId="53" applyNumberFormat="1" applyFont="1" applyFill="1" applyBorder="1" applyAlignment="1">
      <alignment horizontal="center" wrapText="1"/>
      <protection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1" fillId="0" borderId="10" xfId="33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33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>
      <alignment horizontal="center"/>
    </xf>
    <xf numFmtId="44" fontId="11" fillId="0" borderId="10" xfId="0" applyNumberFormat="1" applyFont="1" applyFill="1" applyBorder="1" applyAlignment="1">
      <alignment horizontal="center"/>
    </xf>
    <xf numFmtId="3" fontId="11" fillId="0" borderId="10" xfId="53" applyNumberFormat="1" applyFont="1" applyFill="1" applyBorder="1" applyAlignment="1">
      <alignment horizontal="center" wrapText="1"/>
      <protection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44" fontId="11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/>
    </xf>
    <xf numFmtId="44" fontId="15" fillId="0" borderId="11" xfId="0" applyNumberFormat="1" applyFont="1" applyFill="1" applyBorder="1" applyAlignment="1">
      <alignment horizontal="center" vertical="center"/>
    </xf>
    <xf numFmtId="44" fontId="15" fillId="0" borderId="12" xfId="0" applyNumberFormat="1" applyFont="1" applyFill="1" applyBorder="1" applyAlignment="1">
      <alignment horizontal="center"/>
    </xf>
    <xf numFmtId="44" fontId="11" fillId="0" borderId="13" xfId="0" applyNumberFormat="1" applyFont="1" applyFill="1" applyBorder="1" applyAlignment="1">
      <alignment horizontal="center"/>
    </xf>
    <xf numFmtId="4" fontId="15" fillId="0" borderId="10" xfId="0" applyNumberFormat="1" applyFont="1" applyFill="1" applyBorder="1" applyAlignment="1">
      <alignment/>
    </xf>
    <xf numFmtId="3" fontId="5" fillId="0" borderId="10" xfId="53" applyNumberFormat="1" applyFont="1" applyFill="1" applyBorder="1" applyAlignment="1">
      <alignment wrapText="1"/>
      <protection/>
    </xf>
    <xf numFmtId="3" fontId="11" fillId="0" borderId="10" xfId="53" applyNumberFormat="1" applyFont="1" applyFill="1" applyBorder="1" applyAlignment="1">
      <alignment wrapText="1"/>
      <protection/>
    </xf>
    <xf numFmtId="0" fontId="11" fillId="0" borderId="14" xfId="0" applyFont="1" applyFill="1" applyBorder="1" applyAlignment="1">
      <alignment/>
    </xf>
    <xf numFmtId="0" fontId="15" fillId="24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" fontId="11" fillId="0" borderId="10" xfId="53" applyNumberFormat="1" applyFont="1" applyFill="1" applyBorder="1" applyAlignment="1">
      <alignment horizontal="right" vertical="center" wrapText="1"/>
      <protection/>
    </xf>
    <xf numFmtId="4" fontId="11" fillId="0" borderId="10" xfId="33" applyNumberFormat="1" applyFont="1" applyFill="1" applyBorder="1" applyAlignment="1" applyProtection="1">
      <alignment horizontal="right" vertical="center" wrapText="1"/>
      <protection/>
    </xf>
    <xf numFmtId="0" fontId="11" fillId="0" borderId="10" xfId="33" applyNumberFormat="1" applyFont="1" applyFill="1" applyBorder="1" applyAlignment="1" applyProtection="1">
      <alignment horizontal="right" vertical="center" wrapText="1"/>
      <protection/>
    </xf>
    <xf numFmtId="0" fontId="11" fillId="0" borderId="15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11" fillId="24" borderId="0" xfId="0" applyFont="1" applyFill="1" applyAlignment="1">
      <alignment horizontal="center" vertical="center"/>
    </xf>
    <xf numFmtId="0" fontId="11" fillId="24" borderId="0" xfId="0" applyFont="1" applyFill="1" applyAlignment="1">
      <alignment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24" borderId="0" xfId="0" applyFont="1" applyFill="1" applyAlignment="1">
      <alignment/>
    </xf>
    <xf numFmtId="0" fontId="6" fillId="24" borderId="0" xfId="0" applyFont="1" applyFill="1" applyAlignment="1">
      <alignment horizontal="center" vertical="center"/>
    </xf>
    <xf numFmtId="0" fontId="15" fillId="24" borderId="10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/>
    </xf>
    <xf numFmtId="0" fontId="15" fillId="24" borderId="10" xfId="33" applyFont="1" applyFill="1" applyBorder="1" applyAlignment="1" applyProtection="1">
      <alignment horizontal="center" wrapText="1"/>
      <protection locked="0"/>
    </xf>
    <xf numFmtId="0" fontId="11" fillId="24" borderId="0" xfId="0" applyFont="1" applyFill="1" applyAlignment="1">
      <alignment horizontal="center"/>
    </xf>
    <xf numFmtId="49" fontId="11" fillId="24" borderId="10" xfId="0" applyNumberFormat="1" applyFont="1" applyFill="1" applyBorder="1" applyAlignment="1">
      <alignment horizontal="center" vertical="center" wrapText="1"/>
    </xf>
    <xf numFmtId="0" fontId="11" fillId="0" borderId="10" xfId="33" applyNumberFormat="1" applyFont="1" applyFill="1" applyBorder="1" applyAlignment="1" applyProtection="1">
      <alignment vertical="center" wrapText="1"/>
      <protection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wrapText="1"/>
    </xf>
    <xf numFmtId="49" fontId="11" fillId="24" borderId="10" xfId="0" applyNumberFormat="1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/>
    </xf>
    <xf numFmtId="0" fontId="11" fillId="24" borderId="10" xfId="0" applyFont="1" applyFill="1" applyBorder="1" applyAlignment="1">
      <alignment horizontal="center"/>
    </xf>
    <xf numFmtId="0" fontId="11" fillId="24" borderId="10" xfId="0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wrapText="1"/>
    </xf>
    <xf numFmtId="4" fontId="15" fillId="24" borderId="10" xfId="0" applyNumberFormat="1" applyFont="1" applyFill="1" applyBorder="1" applyAlignment="1">
      <alignment/>
    </xf>
    <xf numFmtId="4" fontId="15" fillId="24" borderId="10" xfId="0" applyNumberFormat="1" applyFont="1" applyFill="1" applyBorder="1" applyAlignment="1">
      <alignment horizontal="right"/>
    </xf>
    <xf numFmtId="14" fontId="11" fillId="24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1" fillId="24" borderId="10" xfId="0" applyFont="1" applyFill="1" applyBorder="1" applyAlignment="1">
      <alignment horizontal="right"/>
    </xf>
    <xf numFmtId="0" fontId="15" fillId="24" borderId="10" xfId="0" applyFont="1" applyFill="1" applyBorder="1" applyAlignment="1">
      <alignment wrapText="1"/>
    </xf>
    <xf numFmtId="0" fontId="15" fillId="24" borderId="10" xfId="0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24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24" borderId="0" xfId="0" applyFont="1" applyFill="1" applyAlignment="1">
      <alignment wrapText="1"/>
    </xf>
    <xf numFmtId="0" fontId="6" fillId="24" borderId="0" xfId="0" applyFont="1" applyFill="1" applyAlignment="1">
      <alignment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7" fillId="24" borderId="0" xfId="0" applyFont="1" applyFill="1" applyAlignment="1">
      <alignment wrapText="1"/>
    </xf>
    <xf numFmtId="0" fontId="11" fillId="24" borderId="0" xfId="0" applyFont="1" applyFill="1" applyAlignment="1">
      <alignment/>
    </xf>
    <xf numFmtId="0" fontId="11" fillId="24" borderId="0" xfId="0" applyFont="1" applyFill="1" applyAlignment="1">
      <alignment vertical="top"/>
    </xf>
    <xf numFmtId="4" fontId="15" fillId="0" borderId="10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right" vertical="center"/>
    </xf>
    <xf numFmtId="4" fontId="5" fillId="0" borderId="16" xfId="53" applyNumberFormat="1" applyFont="1" applyFill="1" applyBorder="1" applyAlignment="1">
      <alignment horizontal="right" vertical="center" wrapText="1"/>
      <protection/>
    </xf>
    <xf numFmtId="3" fontId="5" fillId="0" borderId="16" xfId="53" applyNumberFormat="1" applyFont="1" applyFill="1" applyBorder="1" applyAlignment="1">
      <alignment horizontal="center" wrapText="1"/>
      <protection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right"/>
    </xf>
    <xf numFmtId="4" fontId="15" fillId="0" borderId="14" xfId="0" applyNumberFormat="1" applyFont="1" applyFill="1" applyBorder="1" applyAlignment="1">
      <alignment horizontal="right"/>
    </xf>
    <xf numFmtId="3" fontId="15" fillId="0" borderId="10" xfId="53" applyNumberFormat="1" applyFont="1" applyFill="1" applyBorder="1" applyAlignment="1">
      <alignment horizontal="center" wrapText="1"/>
      <protection/>
    </xf>
    <xf numFmtId="4" fontId="11" fillId="0" borderId="10" xfId="33" applyNumberFormat="1" applyFont="1" applyFill="1" applyBorder="1" applyAlignment="1" applyProtection="1">
      <alignment horizontal="center" vertical="center" wrapText="1"/>
      <protection/>
    </xf>
    <xf numFmtId="4" fontId="5" fillId="0" borderId="16" xfId="53" applyNumberFormat="1" applyFont="1" applyFill="1" applyBorder="1" applyAlignment="1">
      <alignment horizontal="center" wrapText="1"/>
      <protection/>
    </xf>
    <xf numFmtId="4" fontId="15" fillId="0" borderId="10" xfId="53" applyNumberFormat="1" applyFont="1" applyFill="1" applyBorder="1" applyAlignment="1">
      <alignment horizontal="center" wrapText="1"/>
      <protection/>
    </xf>
    <xf numFmtId="4" fontId="11" fillId="0" borderId="10" xfId="33" applyNumberFormat="1" applyFont="1" applyFill="1" applyBorder="1" applyAlignment="1" applyProtection="1">
      <alignment vertical="center" wrapText="1"/>
      <protection/>
    </xf>
    <xf numFmtId="0" fontId="19" fillId="0" borderId="0" xfId="0" applyFont="1" applyFill="1" applyAlignment="1">
      <alignment horizontal="left"/>
    </xf>
    <xf numFmtId="0" fontId="9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4" fontId="0" fillId="0" borderId="0" xfId="0" applyNumberFormat="1" applyAlignment="1">
      <alignment/>
    </xf>
    <xf numFmtId="4" fontId="4" fillId="0" borderId="16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right"/>
    </xf>
    <xf numFmtId="4" fontId="15" fillId="0" borderId="11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33" applyFont="1" applyFill="1" applyBorder="1" applyAlignment="1" applyProtection="1">
      <alignment horizontal="center" vertical="center" wrapText="1"/>
      <protection locked="0"/>
    </xf>
    <xf numFmtId="4" fontId="11" fillId="0" borderId="10" xfId="0" applyNumberFormat="1" applyFont="1" applyFill="1" applyBorder="1" applyAlignment="1">
      <alignment horizontal="right" vertical="center"/>
    </xf>
    <xf numFmtId="4" fontId="11" fillId="24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9" fontId="0" fillId="0" borderId="0" xfId="0" applyNumberFormat="1" applyAlignment="1">
      <alignment/>
    </xf>
    <xf numFmtId="4" fontId="5" fillId="24" borderId="16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/>
    </xf>
    <xf numFmtId="0" fontId="15" fillId="0" borderId="19" xfId="0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33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44" fontId="15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right"/>
    </xf>
    <xf numFmtId="3" fontId="11" fillId="0" borderId="0" xfId="53" applyNumberFormat="1" applyFont="1" applyFill="1" applyBorder="1" applyAlignment="1">
      <alignment horizontal="center" wrapText="1"/>
      <protection/>
    </xf>
    <xf numFmtId="4" fontId="15" fillId="0" borderId="0" xfId="53" applyNumberFormat="1" applyFont="1" applyFill="1" applyBorder="1" applyAlignment="1">
      <alignment horizontal="center" wrapText="1"/>
      <protection/>
    </xf>
    <xf numFmtId="4" fontId="15" fillId="0" borderId="0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 horizontal="center"/>
    </xf>
    <xf numFmtId="44" fontId="15" fillId="0" borderId="0" xfId="0" applyNumberFormat="1" applyFont="1" applyFill="1" applyBorder="1" applyAlignment="1">
      <alignment horizontal="left"/>
    </xf>
    <xf numFmtId="44" fontId="11" fillId="0" borderId="0" xfId="0" applyNumberFormat="1" applyFont="1" applyFill="1" applyBorder="1" applyAlignment="1">
      <alignment horizontal="left"/>
    </xf>
    <xf numFmtId="4" fontId="5" fillId="0" borderId="16" xfId="53" applyNumberFormat="1" applyFont="1" applyFill="1" applyBorder="1" applyAlignment="1">
      <alignment horizontal="right" wrapText="1"/>
      <protection/>
    </xf>
    <xf numFmtId="4" fontId="15" fillId="0" borderId="10" xfId="53" applyNumberFormat="1" applyFont="1" applyFill="1" applyBorder="1" applyAlignment="1">
      <alignment horizontal="right" wrapText="1"/>
      <protection/>
    </xf>
    <xf numFmtId="4" fontId="5" fillId="24" borderId="16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top" wrapText="1"/>
    </xf>
    <xf numFmtId="0" fontId="22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textRotation="90" wrapText="1"/>
    </xf>
    <xf numFmtId="0" fontId="15" fillId="0" borderId="10" xfId="0" applyFont="1" applyFill="1" applyBorder="1" applyAlignment="1">
      <alignment horizontal="center"/>
    </xf>
    <xf numFmtId="0" fontId="11" fillId="0" borderId="10" xfId="33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4" fontId="15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textRotation="90" wrapText="1"/>
    </xf>
    <xf numFmtId="0" fontId="11" fillId="0" borderId="0" xfId="0" applyFont="1" applyFill="1" applyBorder="1" applyAlignment="1">
      <alignment horizontal="center"/>
    </xf>
    <xf numFmtId="0" fontId="11" fillId="0" borderId="16" xfId="0" applyFont="1" applyBorder="1" applyAlignment="1">
      <alignment horizontal="center" vertical="center" textRotation="90" wrapText="1"/>
    </xf>
    <xf numFmtId="0" fontId="11" fillId="0" borderId="21" xfId="0" applyFont="1" applyBorder="1" applyAlignment="1">
      <alignment horizontal="center" vertical="center" textRotation="90" wrapText="1"/>
    </xf>
    <xf numFmtId="0" fontId="15" fillId="0" borderId="14" xfId="0" applyFont="1" applyFill="1" applyBorder="1" applyAlignment="1">
      <alignment horizontal="center"/>
    </xf>
    <xf numFmtId="44" fontId="15" fillId="0" borderId="13" xfId="0" applyNumberFormat="1" applyFont="1" applyFill="1" applyBorder="1" applyAlignment="1">
      <alignment horizontal="center"/>
    </xf>
    <xf numFmtId="44" fontId="15" fillId="0" borderId="20" xfId="0" applyNumberFormat="1" applyFont="1" applyFill="1" applyBorder="1" applyAlignment="1">
      <alignment horizontal="center"/>
    </xf>
    <xf numFmtId="44" fontId="15" fillId="0" borderId="14" xfId="0" applyNumberFormat="1" applyFont="1" applyFill="1" applyBorder="1" applyAlignment="1">
      <alignment horizontal="center"/>
    </xf>
    <xf numFmtId="0" fontId="11" fillId="24" borderId="13" xfId="0" applyFont="1" applyFill="1" applyBorder="1" applyAlignment="1">
      <alignment horizontal="center" vertical="center"/>
    </xf>
    <xf numFmtId="0" fontId="11" fillId="24" borderId="2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1" fillId="0" borderId="13" xfId="33" applyNumberFormat="1" applyFont="1" applyFill="1" applyBorder="1" applyAlignment="1" applyProtection="1">
      <alignment horizontal="center" vertical="center" wrapText="1"/>
      <protection/>
    </xf>
    <xf numFmtId="0" fontId="11" fillId="0" borderId="20" xfId="33" applyNumberFormat="1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/>
    </xf>
    <xf numFmtId="0" fontId="11" fillId="0" borderId="10" xfId="33" applyFont="1" applyFill="1" applyBorder="1" applyAlignment="1" applyProtection="1">
      <alignment horizontal="center" vertical="center" wrapText="1"/>
      <protection locked="0"/>
    </xf>
    <xf numFmtId="0" fontId="11" fillId="0" borderId="10" xfId="33" applyFont="1" applyFill="1" applyBorder="1" applyAlignment="1" applyProtection="1">
      <alignment horizontal="center" vertical="top" wrapText="1"/>
      <protection locked="0"/>
    </xf>
    <xf numFmtId="0" fontId="3" fillId="0" borderId="19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textRotation="90" wrapText="1"/>
    </xf>
    <xf numFmtId="0" fontId="11" fillId="0" borderId="21" xfId="0" applyFont="1" applyFill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15" fillId="0" borderId="15" xfId="0" applyFont="1" applyFill="1" applyBorder="1" applyAlignment="1">
      <alignment horizontal="center"/>
    </xf>
    <xf numFmtId="0" fontId="11" fillId="0" borderId="14" xfId="33" applyNumberFormat="1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6" fillId="0" borderId="0" xfId="0" applyFont="1" applyAlignment="1">
      <alignment vertical="center" wrapText="1"/>
    </xf>
    <xf numFmtId="0" fontId="8" fillId="24" borderId="0" xfId="0" applyFont="1" applyFill="1" applyAlignment="1">
      <alignment horizontal="center" wrapText="1"/>
    </xf>
    <xf numFmtId="0" fontId="8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17" fillId="24" borderId="19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13" fillId="24" borderId="16" xfId="0" applyFont="1" applyFill="1" applyBorder="1" applyAlignment="1">
      <alignment horizontal="center" vertical="center" wrapText="1"/>
    </xf>
    <xf numFmtId="0" fontId="13" fillId="24" borderId="21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3" fillId="24" borderId="20" xfId="0" applyFont="1" applyFill="1" applyBorder="1" applyAlignment="1">
      <alignment horizontal="center" vertical="center" wrapText="1"/>
    </xf>
    <xf numFmtId="0" fontId="13" fillId="24" borderId="14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/>
    </xf>
    <xf numFmtId="0" fontId="13" fillId="24" borderId="10" xfId="33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/>
    </xf>
    <xf numFmtId="44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6" fillId="24" borderId="0" xfId="0" applyFont="1" applyFill="1" applyAlignment="1">
      <alignment horizontal="left"/>
    </xf>
    <xf numFmtId="0" fontId="6" fillId="24" borderId="0" xfId="0" applyFont="1" applyFill="1" applyAlignment="1">
      <alignment horizontal="left" wrapText="1"/>
    </xf>
    <xf numFmtId="0" fontId="11" fillId="24" borderId="0" xfId="0" applyFont="1" applyFill="1" applyAlignment="1">
      <alignment horizontal="left" vertical="center"/>
    </xf>
    <xf numFmtId="0" fontId="11" fillId="24" borderId="0" xfId="0" applyFont="1" applyFill="1" applyAlignment="1">
      <alignment/>
    </xf>
    <xf numFmtId="0" fontId="11" fillId="0" borderId="1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2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view="pageBreakPreview" zoomScale="90" zoomScaleNormal="80" zoomScaleSheetLayoutView="90" zoomScalePageLayoutView="0" workbookViewId="0" topLeftCell="A28">
      <selection activeCell="F71" sqref="F71"/>
    </sheetView>
  </sheetViews>
  <sheetFormatPr defaultColWidth="9.00390625" defaultRowHeight="12.75"/>
  <cols>
    <col min="1" max="1" width="5.50390625" style="22" customWidth="1"/>
    <col min="2" max="2" width="15.125" style="23" customWidth="1"/>
    <col min="3" max="3" width="11.50390625" style="24" customWidth="1"/>
    <col min="4" max="4" width="9.625" style="24" customWidth="1"/>
    <col min="5" max="5" width="9.125" style="24" customWidth="1"/>
    <col min="6" max="6" width="12.50390625" style="24" customWidth="1"/>
    <col min="7" max="7" width="17.375" style="24" customWidth="1"/>
    <col min="8" max="8" width="11.625" style="24" customWidth="1"/>
    <col min="9" max="10" width="11.375" style="24" customWidth="1"/>
    <col min="11" max="13" width="14.00390625" style="24" customWidth="1"/>
    <col min="14" max="14" width="10.625" style="24" customWidth="1"/>
    <col min="15" max="15" width="8.625" style="24" customWidth="1"/>
    <col min="16" max="16" width="6.375" style="24" customWidth="1"/>
    <col min="17" max="17" width="5.125" style="24" customWidth="1"/>
    <col min="18" max="18" width="9.125" style="24" customWidth="1"/>
    <col min="19" max="19" width="8.00390625" style="24" customWidth="1"/>
    <col min="20" max="20" width="6.625" style="24" customWidth="1"/>
    <col min="21" max="25" width="9.125" style="25" customWidth="1"/>
    <col min="26" max="16384" width="9.125" style="24" customWidth="1"/>
  </cols>
  <sheetData>
    <row r="1" spans="14:20" ht="91.5" customHeight="1">
      <c r="N1" s="12"/>
      <c r="O1" s="12"/>
      <c r="P1" s="12"/>
      <c r="Q1" s="183" t="s">
        <v>44</v>
      </c>
      <c r="R1" s="183"/>
      <c r="S1" s="183"/>
      <c r="T1" s="183"/>
    </row>
    <row r="2" spans="14:20" ht="12" customHeight="1">
      <c r="N2" s="12"/>
      <c r="O2" s="12"/>
      <c r="P2" s="12"/>
      <c r="Q2" s="7"/>
      <c r="R2" s="7"/>
      <c r="S2" s="7"/>
      <c r="T2" s="7"/>
    </row>
    <row r="3" spans="2:18" ht="20.25" customHeight="1">
      <c r="B3" s="24"/>
      <c r="C3" s="119"/>
      <c r="D3" s="184" t="s">
        <v>10</v>
      </c>
      <c r="E3" s="184"/>
      <c r="F3" s="184"/>
      <c r="G3" s="184"/>
      <c r="H3" s="94"/>
      <c r="I3" s="94"/>
      <c r="J3" s="94"/>
      <c r="K3" s="94"/>
      <c r="L3" s="94"/>
      <c r="M3" s="94"/>
      <c r="N3" s="184" t="s">
        <v>11</v>
      </c>
      <c r="O3" s="184"/>
      <c r="P3" s="184"/>
      <c r="Q3" s="184"/>
      <c r="R3" s="184"/>
    </row>
    <row r="4" spans="2:18" ht="18.75" customHeight="1">
      <c r="B4" s="24"/>
      <c r="C4" s="120"/>
      <c r="D4" s="208" t="s">
        <v>99</v>
      </c>
      <c r="E4" s="208"/>
      <c r="F4" s="208"/>
      <c r="G4" s="208"/>
      <c r="H4" s="94"/>
      <c r="I4" s="94"/>
      <c r="J4" s="94"/>
      <c r="K4" s="94"/>
      <c r="L4" s="94"/>
      <c r="M4" s="94"/>
      <c r="N4" s="203" t="s">
        <v>96</v>
      </c>
      <c r="O4" s="203"/>
      <c r="P4" s="203"/>
      <c r="Q4" s="203"/>
      <c r="R4" s="203"/>
    </row>
    <row r="5" spans="2:18" ht="18.75" customHeight="1">
      <c r="B5" s="24"/>
      <c r="C5" s="120"/>
      <c r="D5" s="208" t="s">
        <v>100</v>
      </c>
      <c r="E5" s="208"/>
      <c r="F5" s="208"/>
      <c r="G5" s="208"/>
      <c r="H5" s="94"/>
      <c r="I5" s="94"/>
      <c r="J5" s="94"/>
      <c r="K5" s="94"/>
      <c r="L5" s="94"/>
      <c r="M5" s="94"/>
      <c r="N5" s="203"/>
      <c r="O5" s="203"/>
      <c r="P5" s="203"/>
      <c r="Q5" s="203"/>
      <c r="R5" s="203"/>
    </row>
    <row r="6" spans="2:18" ht="18.75" customHeight="1">
      <c r="B6" s="24"/>
      <c r="C6" s="120"/>
      <c r="D6" s="208" t="s">
        <v>100</v>
      </c>
      <c r="E6" s="208"/>
      <c r="F6" s="208"/>
      <c r="G6" s="208"/>
      <c r="H6" s="94"/>
      <c r="I6" s="94"/>
      <c r="J6" s="94"/>
      <c r="K6" s="94"/>
      <c r="L6" s="94"/>
      <c r="M6" s="94"/>
      <c r="N6" s="93" t="s">
        <v>12</v>
      </c>
      <c r="O6" s="93"/>
      <c r="P6" s="100" t="s">
        <v>43</v>
      </c>
      <c r="Q6" s="168"/>
      <c r="R6" s="8"/>
    </row>
    <row r="7" spans="2:18" ht="21" customHeight="1">
      <c r="B7" s="24"/>
      <c r="C7" s="13"/>
      <c r="D7" s="209" t="s">
        <v>45</v>
      </c>
      <c r="E7" s="209"/>
      <c r="F7" s="209"/>
      <c r="G7" s="209"/>
      <c r="H7" s="94"/>
      <c r="I7" s="94"/>
      <c r="J7" s="94"/>
      <c r="K7" s="94"/>
      <c r="L7" s="94"/>
      <c r="M7" s="94"/>
      <c r="N7" s="170"/>
      <c r="O7" s="171" t="s">
        <v>2</v>
      </c>
      <c r="P7" s="172" t="s">
        <v>23</v>
      </c>
      <c r="Q7" s="7"/>
      <c r="R7" s="8"/>
    </row>
    <row r="8" spans="2:18" ht="24" customHeight="1">
      <c r="B8" s="24"/>
      <c r="C8" s="17"/>
      <c r="D8" s="169" t="s">
        <v>101</v>
      </c>
      <c r="E8" s="169"/>
      <c r="F8" s="93"/>
      <c r="G8" s="93"/>
      <c r="H8" s="94"/>
      <c r="I8" s="94"/>
      <c r="J8" s="94"/>
      <c r="K8" s="94"/>
      <c r="L8" s="94"/>
      <c r="M8" s="94"/>
      <c r="N8" s="169" t="s">
        <v>46</v>
      </c>
      <c r="O8" s="169"/>
      <c r="P8" s="169"/>
      <c r="Q8" s="8"/>
      <c r="R8" s="8"/>
    </row>
    <row r="9" spans="3:20" ht="24" customHeight="1">
      <c r="C9" s="26"/>
      <c r="D9" s="171" t="s">
        <v>116</v>
      </c>
      <c r="E9" s="171"/>
      <c r="F9" s="94"/>
      <c r="G9" s="94"/>
      <c r="H9" s="94"/>
      <c r="I9" s="94"/>
      <c r="J9" s="94"/>
      <c r="K9" s="94"/>
      <c r="L9" s="94"/>
      <c r="M9" s="94"/>
      <c r="N9" s="94" t="s">
        <v>116</v>
      </c>
      <c r="O9" s="94"/>
      <c r="P9" s="7"/>
      <c r="Q9" s="8"/>
      <c r="R9" s="8"/>
      <c r="S9" s="8"/>
      <c r="T9" s="8"/>
    </row>
    <row r="10" spans="1:20" ht="21.75" customHeight="1">
      <c r="A10" s="185" t="s">
        <v>117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</row>
    <row r="11" spans="1:20" ht="21.75" customHeight="1">
      <c r="A11" s="185" t="s">
        <v>142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</row>
    <row r="12" spans="1:20" ht="18.75" customHeight="1">
      <c r="A12" s="185" t="s">
        <v>47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</row>
    <row r="13" spans="1:20" ht="12.75" customHeight="1">
      <c r="A13" s="186" t="s">
        <v>143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</row>
    <row r="14" spans="1:21" ht="43.5" customHeight="1">
      <c r="A14" s="187" t="s">
        <v>0</v>
      </c>
      <c r="B14" s="187" t="s">
        <v>1</v>
      </c>
      <c r="C14" s="187" t="s">
        <v>22</v>
      </c>
      <c r="D14" s="187" t="s">
        <v>118</v>
      </c>
      <c r="E14" s="187"/>
      <c r="F14" s="187"/>
      <c r="G14" s="187"/>
      <c r="H14" s="187"/>
      <c r="I14" s="187"/>
      <c r="J14" s="187"/>
      <c r="K14" s="187" t="s">
        <v>119</v>
      </c>
      <c r="L14" s="187"/>
      <c r="M14" s="187" t="s">
        <v>120</v>
      </c>
      <c r="N14" s="187"/>
      <c r="O14" s="187"/>
      <c r="P14" s="190" t="s">
        <v>121</v>
      </c>
      <c r="Q14" s="188" t="s">
        <v>53</v>
      </c>
      <c r="R14" s="188" t="s">
        <v>122</v>
      </c>
      <c r="S14" s="188" t="s">
        <v>123</v>
      </c>
      <c r="T14" s="190" t="s">
        <v>124</v>
      </c>
      <c r="U14" s="189"/>
    </row>
    <row r="15" spans="1:21" ht="15.75" customHeight="1">
      <c r="A15" s="187"/>
      <c r="B15" s="187"/>
      <c r="C15" s="187"/>
      <c r="D15" s="187" t="s">
        <v>125</v>
      </c>
      <c r="E15" s="187" t="s">
        <v>13</v>
      </c>
      <c r="F15" s="187"/>
      <c r="G15" s="187"/>
      <c r="H15" s="187"/>
      <c r="I15" s="187"/>
      <c r="J15" s="187"/>
      <c r="K15" s="187" t="s">
        <v>126</v>
      </c>
      <c r="L15" s="187" t="s">
        <v>127</v>
      </c>
      <c r="M15" s="187" t="s">
        <v>128</v>
      </c>
      <c r="N15" s="187" t="s">
        <v>129</v>
      </c>
      <c r="O15" s="187"/>
      <c r="P15" s="191"/>
      <c r="Q15" s="188"/>
      <c r="R15" s="188"/>
      <c r="S15" s="188"/>
      <c r="T15" s="191"/>
      <c r="U15" s="189"/>
    </row>
    <row r="16" spans="1:21" ht="26.25" customHeight="1">
      <c r="A16" s="187"/>
      <c r="B16" s="187"/>
      <c r="C16" s="187"/>
      <c r="D16" s="187"/>
      <c r="E16" s="187" t="s">
        <v>79</v>
      </c>
      <c r="F16" s="187" t="s">
        <v>6</v>
      </c>
      <c r="G16" s="187" t="s">
        <v>130</v>
      </c>
      <c r="H16" s="187" t="s">
        <v>131</v>
      </c>
      <c r="I16" s="187"/>
      <c r="J16" s="187" t="s">
        <v>132</v>
      </c>
      <c r="K16" s="187"/>
      <c r="L16" s="187"/>
      <c r="M16" s="187"/>
      <c r="N16" s="187"/>
      <c r="O16" s="187"/>
      <c r="P16" s="191"/>
      <c r="Q16" s="188"/>
      <c r="R16" s="188"/>
      <c r="S16" s="188"/>
      <c r="T16" s="191"/>
      <c r="U16" s="189"/>
    </row>
    <row r="17" spans="1:21" ht="54" customHeight="1">
      <c r="A17" s="187"/>
      <c r="B17" s="187"/>
      <c r="C17" s="187"/>
      <c r="D17" s="187"/>
      <c r="E17" s="187"/>
      <c r="F17" s="187"/>
      <c r="G17" s="187"/>
      <c r="H17" s="150" t="s">
        <v>133</v>
      </c>
      <c r="I17" s="150" t="s">
        <v>134</v>
      </c>
      <c r="J17" s="187"/>
      <c r="K17" s="187"/>
      <c r="L17" s="187"/>
      <c r="M17" s="187"/>
      <c r="N17" s="150" t="s">
        <v>135</v>
      </c>
      <c r="O17" s="150" t="s">
        <v>136</v>
      </c>
      <c r="P17" s="176"/>
      <c r="Q17" s="188"/>
      <c r="R17" s="188"/>
      <c r="S17" s="188"/>
      <c r="T17" s="176"/>
      <c r="U17" s="189"/>
    </row>
    <row r="18" spans="1:25" s="23" customFormat="1" ht="15.75" customHeight="1">
      <c r="A18" s="147">
        <v>1</v>
      </c>
      <c r="B18" s="147">
        <v>2</v>
      </c>
      <c r="C18" s="147">
        <v>3</v>
      </c>
      <c r="D18" s="147">
        <v>4</v>
      </c>
      <c r="E18" s="147">
        <v>5</v>
      </c>
      <c r="F18" s="147">
        <v>6</v>
      </c>
      <c r="G18" s="148">
        <v>7</v>
      </c>
      <c r="H18" s="147">
        <v>8</v>
      </c>
      <c r="I18" s="147">
        <v>9</v>
      </c>
      <c r="J18" s="147">
        <v>10</v>
      </c>
      <c r="K18" s="149">
        <v>11</v>
      </c>
      <c r="L18" s="149">
        <v>12</v>
      </c>
      <c r="M18" s="149">
        <v>13</v>
      </c>
      <c r="N18" s="147">
        <v>14</v>
      </c>
      <c r="O18" s="147">
        <v>15</v>
      </c>
      <c r="P18" s="147">
        <v>16</v>
      </c>
      <c r="Q18" s="147">
        <v>17</v>
      </c>
      <c r="R18" s="147">
        <v>18</v>
      </c>
      <c r="S18" s="147">
        <v>19</v>
      </c>
      <c r="T18" s="147">
        <v>20</v>
      </c>
      <c r="U18" s="28"/>
      <c r="V18" s="28"/>
      <c r="W18" s="28"/>
      <c r="X18" s="28"/>
      <c r="Y18" s="28"/>
    </row>
    <row r="19" spans="1:23" ht="13.5" customHeight="1">
      <c r="A19" s="31" t="s">
        <v>14</v>
      </c>
      <c r="B19" s="9"/>
      <c r="C19" s="177" t="s">
        <v>4</v>
      </c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33"/>
      <c r="V19" s="33"/>
      <c r="W19" s="33"/>
    </row>
    <row r="20" spans="1:23" ht="16.5" customHeight="1">
      <c r="A20" s="177" t="s">
        <v>68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34"/>
      <c r="V20" s="34"/>
      <c r="W20" s="34"/>
    </row>
    <row r="21" spans="1:23" ht="19.5" customHeight="1">
      <c r="A21" s="35" t="s">
        <v>24</v>
      </c>
      <c r="B21" s="1"/>
      <c r="C21" s="178" t="s">
        <v>69</v>
      </c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34"/>
      <c r="V21" s="34"/>
      <c r="W21" s="34"/>
    </row>
    <row r="22" spans="1:23" ht="27.75" customHeight="1">
      <c r="A22" s="10" t="s">
        <v>42</v>
      </c>
      <c r="B22" s="132" t="s">
        <v>156</v>
      </c>
      <c r="C22" s="11"/>
      <c r="D22" s="105">
        <f>E22</f>
        <v>1019.2988</v>
      </c>
      <c r="E22" s="106">
        <f>117.038+160+37.8328+624.428+80</f>
        <v>1019.2988</v>
      </c>
      <c r="F22" s="107"/>
      <c r="G22" s="107"/>
      <c r="H22" s="107"/>
      <c r="I22" s="107"/>
      <c r="J22" s="114"/>
      <c r="K22" s="161">
        <f>D22</f>
        <v>1019.2988</v>
      </c>
      <c r="L22" s="161"/>
      <c r="M22" s="161">
        <f>D22</f>
        <v>1019.2988</v>
      </c>
      <c r="N22" s="140"/>
      <c r="O22" s="108"/>
      <c r="P22" s="151">
        <v>16.4</v>
      </c>
      <c r="Q22" s="44"/>
      <c r="R22" s="110"/>
      <c r="S22" s="110"/>
      <c r="T22" s="110">
        <v>707.47</v>
      </c>
      <c r="U22" s="34"/>
      <c r="V22" s="34"/>
      <c r="W22" s="34"/>
    </row>
    <row r="23" spans="1:23" ht="18" customHeight="1">
      <c r="A23" s="179" t="s">
        <v>25</v>
      </c>
      <c r="B23" s="180"/>
      <c r="C23" s="181"/>
      <c r="D23" s="20">
        <f>D22</f>
        <v>1019.2988</v>
      </c>
      <c r="E23" s="20">
        <f>E22</f>
        <v>1019.2988</v>
      </c>
      <c r="F23" s="4"/>
      <c r="G23" s="4"/>
      <c r="H23" s="4"/>
      <c r="I23" s="4"/>
      <c r="J23" s="18"/>
      <c r="K23" s="16">
        <f>K22</f>
        <v>1019.2988</v>
      </c>
      <c r="L23" s="16"/>
      <c r="M23" s="16">
        <f>M22</f>
        <v>1019.2988</v>
      </c>
      <c r="N23" s="141"/>
      <c r="O23" s="5"/>
      <c r="P23" s="152">
        <f>P22</f>
        <v>16.4</v>
      </c>
      <c r="Q23" s="63"/>
      <c r="R23" s="16"/>
      <c r="S23" s="16"/>
      <c r="T23" s="122">
        <f>T22</f>
        <v>707.47</v>
      </c>
      <c r="U23" s="28"/>
      <c r="V23" s="28"/>
      <c r="W23" s="28"/>
    </row>
    <row r="24" spans="1:23" ht="16.5" customHeight="1">
      <c r="A24" s="35" t="s">
        <v>9</v>
      </c>
      <c r="B24" s="38"/>
      <c r="C24" s="178" t="s">
        <v>15</v>
      </c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33"/>
      <c r="V24" s="33"/>
      <c r="W24" s="33"/>
    </row>
    <row r="25" spans="1:23" ht="17.25" customHeight="1">
      <c r="A25" s="177" t="s">
        <v>26</v>
      </c>
      <c r="B25" s="177"/>
      <c r="C25" s="177"/>
      <c r="D25" s="47"/>
      <c r="E25" s="47"/>
      <c r="F25" s="32"/>
      <c r="G25" s="32"/>
      <c r="H25" s="32"/>
      <c r="I25" s="32"/>
      <c r="J25" s="104"/>
      <c r="K25" s="32"/>
      <c r="L25" s="32"/>
      <c r="M25" s="32"/>
      <c r="N25" s="52"/>
      <c r="O25" s="46"/>
      <c r="P25" s="32"/>
      <c r="Q25" s="32"/>
      <c r="R25" s="47"/>
      <c r="S25" s="47"/>
      <c r="T25" s="47"/>
      <c r="U25" s="28"/>
      <c r="V25" s="28"/>
      <c r="W25" s="28"/>
    </row>
    <row r="26" spans="1:23" ht="12.75">
      <c r="A26" s="35" t="s">
        <v>70</v>
      </c>
      <c r="B26" s="42"/>
      <c r="C26" s="173" t="s">
        <v>16</v>
      </c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33"/>
      <c r="V26" s="33"/>
      <c r="W26" s="33"/>
    </row>
    <row r="27" spans="1:23" ht="12.75">
      <c r="A27" s="43"/>
      <c r="B27" s="29"/>
      <c r="C27" s="40"/>
      <c r="D27" s="40"/>
      <c r="E27" s="29"/>
      <c r="F27" s="39"/>
      <c r="G27" s="39"/>
      <c r="H27" s="39"/>
      <c r="I27" s="39"/>
      <c r="J27" s="39"/>
      <c r="K27" s="39"/>
      <c r="L27" s="29"/>
      <c r="M27" s="29"/>
      <c r="N27" s="40"/>
      <c r="O27" s="40"/>
      <c r="P27" s="40"/>
      <c r="Q27" s="40"/>
      <c r="R27" s="40"/>
      <c r="S27" s="40"/>
      <c r="T27" s="40"/>
      <c r="U27" s="33"/>
      <c r="V27" s="33"/>
      <c r="W27" s="33"/>
    </row>
    <row r="28" spans="1:23" ht="15.75" customHeight="1">
      <c r="A28" s="177" t="s">
        <v>27</v>
      </c>
      <c r="B28" s="177"/>
      <c r="C28" s="177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40"/>
      <c r="O28" s="40"/>
      <c r="P28" s="29"/>
      <c r="Q28" s="29"/>
      <c r="R28" s="29"/>
      <c r="S28" s="29"/>
      <c r="T28" s="29"/>
      <c r="U28" s="37"/>
      <c r="V28" s="37"/>
      <c r="W28" s="37"/>
    </row>
    <row r="29" spans="1:23" ht="12.75">
      <c r="A29" s="35" t="s">
        <v>28</v>
      </c>
      <c r="B29" s="42"/>
      <c r="C29" s="173" t="s">
        <v>41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37"/>
      <c r="V29" s="37"/>
      <c r="W29" s="37"/>
    </row>
    <row r="30" spans="1:23" ht="15" customHeight="1">
      <c r="A30" s="177" t="s">
        <v>30</v>
      </c>
      <c r="B30" s="177"/>
      <c r="C30" s="177"/>
      <c r="D30" s="47"/>
      <c r="E30" s="47"/>
      <c r="F30" s="32"/>
      <c r="G30" s="32"/>
      <c r="H30" s="32"/>
      <c r="I30" s="32"/>
      <c r="J30" s="104"/>
      <c r="K30" s="29"/>
      <c r="L30" s="29"/>
      <c r="M30" s="29"/>
      <c r="N30" s="52"/>
      <c r="O30" s="52"/>
      <c r="P30" s="44"/>
      <c r="Q30" s="104"/>
      <c r="R30" s="52"/>
      <c r="S30" s="52"/>
      <c r="T30" s="47"/>
      <c r="U30" s="33"/>
      <c r="V30" s="33"/>
      <c r="W30" s="33"/>
    </row>
    <row r="31" spans="1:20" ht="15" customHeight="1">
      <c r="A31" s="35" t="s">
        <v>39</v>
      </c>
      <c r="B31" s="42"/>
      <c r="C31" s="178" t="s">
        <v>17</v>
      </c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</row>
    <row r="32" spans="1:23" ht="12.75">
      <c r="A32" s="45"/>
      <c r="B32" s="38"/>
      <c r="C32" s="32"/>
      <c r="D32" s="32"/>
      <c r="E32" s="29"/>
      <c r="F32" s="39"/>
      <c r="G32" s="39"/>
      <c r="H32" s="39"/>
      <c r="I32" s="39"/>
      <c r="J32" s="39"/>
      <c r="K32" s="39"/>
      <c r="L32" s="29"/>
      <c r="M32" s="29"/>
      <c r="N32" s="46"/>
      <c r="O32" s="46"/>
      <c r="P32" s="46"/>
      <c r="Q32" s="32"/>
      <c r="R32" s="32"/>
      <c r="S32" s="32"/>
      <c r="T32" s="32"/>
      <c r="U32" s="37"/>
      <c r="V32" s="37"/>
      <c r="W32" s="37"/>
    </row>
    <row r="33" spans="1:23" ht="14.25" customHeight="1">
      <c r="A33" s="177" t="s">
        <v>31</v>
      </c>
      <c r="B33" s="173"/>
      <c r="C33" s="173"/>
      <c r="D33" s="40"/>
      <c r="E33" s="29"/>
      <c r="F33" s="29"/>
      <c r="G33" s="29"/>
      <c r="H33" s="29"/>
      <c r="I33" s="29"/>
      <c r="J33" s="29"/>
      <c r="K33" s="29"/>
      <c r="L33" s="29"/>
      <c r="M33" s="29"/>
      <c r="N33" s="40"/>
      <c r="O33" s="40"/>
      <c r="P33" s="40"/>
      <c r="Q33" s="29"/>
      <c r="R33" s="29"/>
      <c r="S33" s="29"/>
      <c r="T33" s="29"/>
      <c r="U33" s="28"/>
      <c r="V33" s="28"/>
      <c r="W33" s="28"/>
    </row>
    <row r="34" spans="1:20" ht="12.75">
      <c r="A34" s="45" t="s">
        <v>144</v>
      </c>
      <c r="B34" s="38"/>
      <c r="C34" s="173" t="s">
        <v>18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</row>
    <row r="35" spans="1:23" ht="12.75">
      <c r="A35" s="45"/>
      <c r="B35" s="38"/>
      <c r="C35" s="32"/>
      <c r="D35" s="32"/>
      <c r="E35" s="29"/>
      <c r="F35" s="39"/>
      <c r="G35" s="39"/>
      <c r="H35" s="39"/>
      <c r="I35" s="39"/>
      <c r="J35" s="39"/>
      <c r="K35" s="39"/>
      <c r="L35" s="29"/>
      <c r="M35" s="29"/>
      <c r="N35" s="39"/>
      <c r="O35" s="39"/>
      <c r="P35" s="32"/>
      <c r="Q35" s="32"/>
      <c r="R35" s="32"/>
      <c r="S35" s="32"/>
      <c r="T35" s="32"/>
      <c r="U35" s="37"/>
      <c r="V35" s="37"/>
      <c r="W35" s="37"/>
    </row>
    <row r="36" spans="1:23" ht="15.75" customHeight="1">
      <c r="A36" s="177" t="s">
        <v>32</v>
      </c>
      <c r="B36" s="177"/>
      <c r="C36" s="177"/>
      <c r="D36" s="143"/>
      <c r="E36" s="143"/>
      <c r="F36" s="29"/>
      <c r="G36" s="29"/>
      <c r="H36" s="29"/>
      <c r="I36" s="29"/>
      <c r="J36" s="29"/>
      <c r="K36" s="29"/>
      <c r="L36" s="29"/>
      <c r="M36" s="29"/>
      <c r="N36" s="40"/>
      <c r="O36" s="40"/>
      <c r="P36" s="29"/>
      <c r="Q36" s="29"/>
      <c r="R36" s="29"/>
      <c r="S36" s="29"/>
      <c r="T36" s="29"/>
      <c r="U36" s="28"/>
      <c r="V36" s="28"/>
      <c r="W36" s="28"/>
    </row>
    <row r="37" spans="1:23" ht="12.75">
      <c r="A37" s="177" t="s">
        <v>20</v>
      </c>
      <c r="B37" s="177"/>
      <c r="C37" s="177"/>
      <c r="D37" s="47">
        <f>D23+D25+D30</f>
        <v>1019.2988</v>
      </c>
      <c r="E37" s="47">
        <f>E23+E25+E30</f>
        <v>1019.2988</v>
      </c>
      <c r="F37" s="47"/>
      <c r="G37" s="47"/>
      <c r="H37" s="47"/>
      <c r="I37" s="47"/>
      <c r="J37" s="104"/>
      <c r="K37" s="47">
        <f>K23</f>
        <v>1019.2988</v>
      </c>
      <c r="L37" s="47"/>
      <c r="M37" s="47">
        <f>M23</f>
        <v>1019.2988</v>
      </c>
      <c r="N37" s="47"/>
      <c r="O37" s="47"/>
      <c r="P37" s="47">
        <f>P23</f>
        <v>16.4</v>
      </c>
      <c r="Q37" s="47"/>
      <c r="R37" s="47"/>
      <c r="S37" s="47"/>
      <c r="T37" s="47">
        <f>T23</f>
        <v>707.47</v>
      </c>
      <c r="U37" s="37"/>
      <c r="V37" s="37"/>
      <c r="W37" s="37"/>
    </row>
    <row r="38" spans="1:23" ht="15.75" customHeight="1">
      <c r="A38" s="49" t="s">
        <v>19</v>
      </c>
      <c r="B38" s="50"/>
      <c r="C38" s="198" t="s">
        <v>5</v>
      </c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37"/>
      <c r="V38" s="37"/>
      <c r="W38" s="37"/>
    </row>
    <row r="39" spans="1:23" ht="16.5" customHeight="1">
      <c r="A39" s="174" t="s">
        <v>71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28"/>
      <c r="V39" s="28"/>
      <c r="W39" s="28"/>
    </row>
    <row r="40" spans="1:23" ht="17.25" customHeight="1">
      <c r="A40" s="45" t="s">
        <v>33</v>
      </c>
      <c r="B40" s="51"/>
      <c r="C40" s="200" t="s">
        <v>72</v>
      </c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8"/>
      <c r="V40" s="28"/>
      <c r="W40" s="28"/>
    </row>
    <row r="41" spans="1:23" ht="12.75">
      <c r="A41" s="182" t="s">
        <v>34</v>
      </c>
      <c r="B41" s="182"/>
      <c r="C41" s="182"/>
      <c r="D41" s="46"/>
      <c r="E41" s="52"/>
      <c r="F41" s="53"/>
      <c r="G41" s="53"/>
      <c r="H41" s="53"/>
      <c r="I41" s="53"/>
      <c r="J41" s="53"/>
      <c r="K41" s="54"/>
      <c r="L41" s="54"/>
      <c r="M41" s="54"/>
      <c r="N41" s="54"/>
      <c r="O41" s="46"/>
      <c r="P41" s="46"/>
      <c r="Q41" s="46"/>
      <c r="R41" s="46"/>
      <c r="S41" s="52"/>
      <c r="T41" s="32"/>
      <c r="U41" s="37"/>
      <c r="V41" s="37"/>
      <c r="W41" s="37"/>
    </row>
    <row r="42" spans="1:23" ht="14.25" customHeight="1">
      <c r="A42" s="45" t="s">
        <v>73</v>
      </c>
      <c r="B42" s="200" t="s">
        <v>15</v>
      </c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8"/>
      <c r="V42" s="28"/>
      <c r="W42" s="28"/>
    </row>
    <row r="43" spans="1:20" ht="12.75">
      <c r="A43" s="174" t="s">
        <v>74</v>
      </c>
      <c r="B43" s="175"/>
      <c r="C43" s="192"/>
      <c r="D43" s="55"/>
      <c r="E43" s="29"/>
      <c r="F43" s="29"/>
      <c r="G43" s="29"/>
      <c r="H43" s="29"/>
      <c r="I43" s="29"/>
      <c r="J43" s="29"/>
      <c r="K43" s="29"/>
      <c r="L43" s="29"/>
      <c r="M43" s="29"/>
      <c r="N43" s="40"/>
      <c r="O43" s="40"/>
      <c r="P43" s="40"/>
      <c r="Q43" s="29"/>
      <c r="R43" s="29"/>
      <c r="S43" s="29"/>
      <c r="T43" s="32"/>
    </row>
    <row r="44" spans="1:23" ht="17.25" customHeight="1">
      <c r="A44" s="35" t="s">
        <v>35</v>
      </c>
      <c r="B44" s="196" t="s">
        <v>137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28"/>
      <c r="V44" s="28"/>
      <c r="W44" s="28"/>
    </row>
    <row r="45" spans="1:23" ht="17.25" customHeight="1">
      <c r="A45" s="30"/>
      <c r="B45" s="56"/>
      <c r="C45" s="56"/>
      <c r="D45" s="56"/>
      <c r="E45" s="29"/>
      <c r="F45" s="39"/>
      <c r="G45" s="39"/>
      <c r="H45" s="39"/>
      <c r="I45" s="39"/>
      <c r="J45" s="39"/>
      <c r="K45" s="39"/>
      <c r="L45" s="29"/>
      <c r="M45" s="29"/>
      <c r="N45" s="56"/>
      <c r="O45" s="56"/>
      <c r="P45" s="56"/>
      <c r="Q45" s="56"/>
      <c r="R45" s="56"/>
      <c r="S45" s="56"/>
      <c r="T45" s="56"/>
      <c r="U45" s="28"/>
      <c r="V45" s="28"/>
      <c r="W45" s="28"/>
    </row>
    <row r="46" spans="1:20" ht="12.75">
      <c r="A46" s="174" t="s">
        <v>146</v>
      </c>
      <c r="B46" s="175"/>
      <c r="C46" s="192"/>
      <c r="D46" s="40"/>
      <c r="E46" s="29"/>
      <c r="F46" s="29"/>
      <c r="G46" s="29"/>
      <c r="H46" s="29"/>
      <c r="I46" s="29"/>
      <c r="J46" s="29"/>
      <c r="K46" s="29"/>
      <c r="L46" s="29"/>
      <c r="M46" s="29"/>
      <c r="N46" s="40"/>
      <c r="O46" s="40"/>
      <c r="P46" s="40"/>
      <c r="Q46" s="29"/>
      <c r="R46" s="29"/>
      <c r="S46" s="29"/>
      <c r="T46" s="32"/>
    </row>
    <row r="47" spans="1:20" ht="12.75">
      <c r="A47" s="57" t="s">
        <v>36</v>
      </c>
      <c r="B47" s="205" t="s">
        <v>17</v>
      </c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</row>
    <row r="48" spans="1:20" ht="34.5" customHeight="1">
      <c r="A48" s="57" t="s">
        <v>154</v>
      </c>
      <c r="B48" s="15" t="s">
        <v>102</v>
      </c>
      <c r="C48" s="43">
        <v>1</v>
      </c>
      <c r="D48" s="130">
        <v>732.58</v>
      </c>
      <c r="E48" s="58">
        <f>D48</f>
        <v>732.58</v>
      </c>
      <c r="F48" s="36"/>
      <c r="G48" s="36"/>
      <c r="H48" s="36"/>
      <c r="I48" s="36"/>
      <c r="J48" s="113"/>
      <c r="K48" s="113">
        <f>M48</f>
        <v>732.58</v>
      </c>
      <c r="L48" s="36"/>
      <c r="M48" s="59">
        <f>D48</f>
        <v>732.58</v>
      </c>
      <c r="N48" s="44"/>
      <c r="O48" s="36"/>
      <c r="P48" s="60">
        <v>39.9</v>
      </c>
      <c r="Q48" s="36"/>
      <c r="R48" s="59"/>
      <c r="S48" s="59"/>
      <c r="T48" s="59">
        <v>220.04</v>
      </c>
    </row>
    <row r="49" spans="1:20" ht="16.5" customHeight="1">
      <c r="A49" s="174" t="s">
        <v>38</v>
      </c>
      <c r="B49" s="175"/>
      <c r="C49" s="192"/>
      <c r="D49" s="111">
        <f>D48</f>
        <v>732.58</v>
      </c>
      <c r="E49" s="47">
        <f>E48</f>
        <v>732.58</v>
      </c>
      <c r="F49" s="21"/>
      <c r="G49" s="21"/>
      <c r="H49" s="21"/>
      <c r="I49" s="21"/>
      <c r="J49" s="19"/>
      <c r="K49" s="115">
        <f>K48</f>
        <v>732.58</v>
      </c>
      <c r="L49" s="32"/>
      <c r="M49" s="52">
        <f>D49</f>
        <v>732.58</v>
      </c>
      <c r="N49" s="44"/>
      <c r="O49" s="46"/>
      <c r="P49" s="46">
        <f>P48</f>
        <v>39.9</v>
      </c>
      <c r="Q49" s="32"/>
      <c r="R49" s="47"/>
      <c r="S49" s="47"/>
      <c r="T49" s="47">
        <f>T48</f>
        <v>220.04</v>
      </c>
    </row>
    <row r="50" spans="1:20" ht="0.7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1:20" ht="15" customHeight="1">
      <c r="A51" s="42" t="s">
        <v>37</v>
      </c>
      <c r="B51" s="205" t="s">
        <v>18</v>
      </c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</row>
    <row r="52" spans="1:20" ht="15" customHeight="1">
      <c r="A52" s="29"/>
      <c r="B52" s="44"/>
      <c r="C52" s="44"/>
      <c r="D52" s="61"/>
      <c r="E52" s="29"/>
      <c r="F52" s="39"/>
      <c r="G52" s="39"/>
      <c r="H52" s="39"/>
      <c r="I52" s="39"/>
      <c r="J52" s="39"/>
      <c r="K52" s="39"/>
      <c r="L52" s="29"/>
      <c r="M52" s="29"/>
      <c r="N52" s="62"/>
      <c r="O52" s="62"/>
      <c r="P52" s="62"/>
      <c r="Q52" s="62"/>
      <c r="R52" s="62"/>
      <c r="S52" s="62"/>
      <c r="T52" s="62"/>
    </row>
    <row r="53" spans="1:20" ht="15" customHeight="1">
      <c r="A53" s="174" t="s">
        <v>155</v>
      </c>
      <c r="B53" s="175"/>
      <c r="C53" s="192"/>
      <c r="D53" s="61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</row>
    <row r="54" spans="1:20" ht="12.75">
      <c r="A54" s="174" t="s">
        <v>21</v>
      </c>
      <c r="B54" s="175"/>
      <c r="C54" s="192"/>
      <c r="D54" s="47">
        <f>D49</f>
        <v>732.58</v>
      </c>
      <c r="E54" s="47">
        <f>E49</f>
        <v>732.58</v>
      </c>
      <c r="F54" s="32"/>
      <c r="G54" s="32"/>
      <c r="H54" s="32"/>
      <c r="I54" s="32"/>
      <c r="J54" s="104"/>
      <c r="K54" s="47">
        <f>K49</f>
        <v>732.58</v>
      </c>
      <c r="L54" s="48"/>
      <c r="M54" s="47">
        <f>M49</f>
        <v>732.58</v>
      </c>
      <c r="N54" s="47"/>
      <c r="O54" s="47"/>
      <c r="P54" s="47">
        <f>P49</f>
        <v>39.9</v>
      </c>
      <c r="Q54" s="47"/>
      <c r="R54" s="47"/>
      <c r="S54" s="47"/>
      <c r="T54" s="47">
        <f>T49</f>
        <v>220.04</v>
      </c>
    </row>
    <row r="55" spans="1:20" ht="12.75">
      <c r="A55" s="193" t="s">
        <v>75</v>
      </c>
      <c r="B55" s="194"/>
      <c r="C55" s="195"/>
      <c r="D55" s="47">
        <f>D37+D54</f>
        <v>1751.8788</v>
      </c>
      <c r="E55" s="47">
        <f>E37+E54</f>
        <v>1751.8788</v>
      </c>
      <c r="F55" s="39"/>
      <c r="G55" s="39"/>
      <c r="H55" s="39"/>
      <c r="I55" s="39"/>
      <c r="J55" s="115"/>
      <c r="K55" s="162">
        <f>K54+K37</f>
        <v>1751.8788</v>
      </c>
      <c r="L55" s="48"/>
      <c r="M55" s="47">
        <f>M54+M37</f>
        <v>1751.8788</v>
      </c>
      <c r="N55" s="52"/>
      <c r="O55" s="52"/>
      <c r="P55" s="52">
        <v>7.9</v>
      </c>
      <c r="Q55" s="104"/>
      <c r="R55" s="47"/>
      <c r="S55" s="47"/>
      <c r="T55" s="47">
        <v>826.5</v>
      </c>
    </row>
    <row r="56" spans="1:20" ht="12.75">
      <c r="A56" s="153"/>
      <c r="B56" s="66" t="s">
        <v>76</v>
      </c>
      <c r="C56" s="153"/>
      <c r="D56" s="154"/>
      <c r="E56" s="154"/>
      <c r="F56" s="155"/>
      <c r="G56" s="155"/>
      <c r="H56" s="155"/>
      <c r="I56" s="155"/>
      <c r="J56" s="156"/>
      <c r="K56" s="155"/>
      <c r="L56" s="37"/>
      <c r="M56" s="37"/>
      <c r="N56" s="157"/>
      <c r="O56" s="157"/>
      <c r="P56" s="157"/>
      <c r="Q56" s="158"/>
      <c r="R56" s="154"/>
      <c r="S56" s="154"/>
      <c r="T56" s="154"/>
    </row>
    <row r="57" spans="1:20" ht="12.75">
      <c r="A57" s="153"/>
      <c r="B57" s="160" t="s">
        <v>157</v>
      </c>
      <c r="C57" s="159"/>
      <c r="D57" s="154"/>
      <c r="E57" s="154"/>
      <c r="F57" s="155"/>
      <c r="G57" s="155"/>
      <c r="H57" s="155"/>
      <c r="I57" s="155"/>
      <c r="J57" s="156"/>
      <c r="K57" s="155"/>
      <c r="L57" s="37"/>
      <c r="M57" s="37"/>
      <c r="N57" s="157"/>
      <c r="O57" s="157"/>
      <c r="P57" s="157"/>
      <c r="Q57" s="158"/>
      <c r="R57" s="154"/>
      <c r="S57" s="154"/>
      <c r="T57" s="154"/>
    </row>
    <row r="58" spans="1:20" ht="12.75">
      <c r="A58" s="153"/>
      <c r="B58" s="160" t="s">
        <v>158</v>
      </c>
      <c r="D58" s="154"/>
      <c r="E58" s="154"/>
      <c r="F58" s="155"/>
      <c r="G58" s="155"/>
      <c r="H58" s="155"/>
      <c r="I58" s="155"/>
      <c r="J58" s="156"/>
      <c r="K58" s="155"/>
      <c r="L58" s="37"/>
      <c r="M58" s="37"/>
      <c r="N58" s="157"/>
      <c r="O58" s="157"/>
      <c r="P58" s="157"/>
      <c r="Q58" s="158"/>
      <c r="R58" s="154"/>
      <c r="S58" s="154"/>
      <c r="T58" s="154"/>
    </row>
    <row r="59" spans="1:20" ht="12.75">
      <c r="A59" s="153"/>
      <c r="B59" s="160" t="s">
        <v>159</v>
      </c>
      <c r="D59" s="154"/>
      <c r="E59" s="154"/>
      <c r="F59" s="155"/>
      <c r="G59" s="155"/>
      <c r="H59" s="155"/>
      <c r="I59" s="155"/>
      <c r="J59" s="156"/>
      <c r="K59" s="155"/>
      <c r="L59" s="37"/>
      <c r="M59" s="37"/>
      <c r="N59" s="157"/>
      <c r="O59" s="157"/>
      <c r="P59" s="157"/>
      <c r="Q59" s="158"/>
      <c r="R59" s="154"/>
      <c r="S59" s="154"/>
      <c r="T59" s="154"/>
    </row>
    <row r="60" spans="1:20" ht="12.75">
      <c r="A60" s="153"/>
      <c r="B60" s="160" t="s">
        <v>160</v>
      </c>
      <c r="D60" s="154"/>
      <c r="E60" s="154"/>
      <c r="F60" s="155"/>
      <c r="G60" s="155"/>
      <c r="H60" s="155"/>
      <c r="I60" s="155"/>
      <c r="J60" s="156"/>
      <c r="K60" s="155"/>
      <c r="L60" s="37"/>
      <c r="M60" s="37"/>
      <c r="N60" s="157"/>
      <c r="O60" s="157"/>
      <c r="P60" s="157"/>
      <c r="Q60" s="158"/>
      <c r="R60" s="154"/>
      <c r="S60" s="154"/>
      <c r="T60" s="154"/>
    </row>
    <row r="61" spans="1:20" ht="12.75">
      <c r="A61" s="153"/>
      <c r="B61" s="153"/>
      <c r="C61" s="153"/>
      <c r="D61" s="154"/>
      <c r="E61" s="154"/>
      <c r="F61" s="155"/>
      <c r="G61" s="155"/>
      <c r="H61" s="155"/>
      <c r="I61" s="155"/>
      <c r="J61" s="156"/>
      <c r="K61" s="155"/>
      <c r="L61" s="37"/>
      <c r="M61" s="37"/>
      <c r="N61" s="157"/>
      <c r="O61" s="157"/>
      <c r="P61" s="157"/>
      <c r="Q61" s="158"/>
      <c r="R61" s="154"/>
      <c r="S61" s="154"/>
      <c r="T61" s="154"/>
    </row>
    <row r="62" spans="1:20" ht="12.75">
      <c r="A62" s="24"/>
      <c r="B62" s="24"/>
      <c r="C62" s="64"/>
      <c r="D62" s="64"/>
      <c r="E62" s="64"/>
      <c r="F62" s="65"/>
      <c r="G62" s="65"/>
      <c r="H62" s="65"/>
      <c r="J62" s="3"/>
      <c r="K62" s="204"/>
      <c r="L62" s="204"/>
      <c r="M62" s="204"/>
      <c r="N62" s="204"/>
      <c r="O62" s="204"/>
      <c r="P62" s="3"/>
      <c r="Q62" s="3"/>
      <c r="R62" s="3"/>
      <c r="S62" s="3"/>
      <c r="T62" s="3"/>
    </row>
    <row r="63" spans="1:15" ht="15">
      <c r="A63" s="66"/>
      <c r="B63" s="66"/>
      <c r="C63" s="37"/>
      <c r="D63" s="37"/>
      <c r="E63" s="37"/>
      <c r="F63" s="142"/>
      <c r="G63" s="145" t="s">
        <v>104</v>
      </c>
      <c r="H63" s="142"/>
      <c r="J63" s="144"/>
      <c r="K63" s="144"/>
      <c r="M63" s="202" t="s">
        <v>105</v>
      </c>
      <c r="N63" s="202"/>
      <c r="O63" s="202"/>
    </row>
    <row r="64" spans="1:11" ht="12.75">
      <c r="A64" s="66"/>
      <c r="B64" s="66"/>
      <c r="C64" s="37"/>
      <c r="D64" s="37"/>
      <c r="E64" s="37"/>
      <c r="F64" s="37"/>
      <c r="G64" s="37"/>
      <c r="H64" s="37"/>
      <c r="J64" s="207" t="s">
        <v>2</v>
      </c>
      <c r="K64" s="207"/>
    </row>
    <row r="65" spans="1:8" ht="23.25" customHeight="1">
      <c r="A65" s="66"/>
      <c r="B65" s="66"/>
      <c r="C65" s="37"/>
      <c r="D65" s="37"/>
      <c r="E65" s="37"/>
      <c r="F65" s="37"/>
      <c r="G65" s="37"/>
      <c r="H65" s="37"/>
    </row>
    <row r="66" spans="1:15" ht="15">
      <c r="A66" s="66"/>
      <c r="B66" s="66"/>
      <c r="C66" s="37"/>
      <c r="D66" s="37"/>
      <c r="E66" s="37"/>
      <c r="F66" s="142"/>
      <c r="G66" s="145" t="s">
        <v>106</v>
      </c>
      <c r="H66" s="142"/>
      <c r="J66" s="144"/>
      <c r="K66" s="144"/>
      <c r="M66" s="202" t="s">
        <v>107</v>
      </c>
      <c r="N66" s="202"/>
      <c r="O66" s="202"/>
    </row>
    <row r="67" spans="1:11" ht="12.75">
      <c r="A67" s="66"/>
      <c r="B67" s="66"/>
      <c r="C67" s="37"/>
      <c r="D67" s="37"/>
      <c r="E67" s="37"/>
      <c r="F67" s="37"/>
      <c r="G67" s="37"/>
      <c r="H67" s="37"/>
      <c r="J67" s="207" t="s">
        <v>2</v>
      </c>
      <c r="K67" s="207"/>
    </row>
    <row r="68" spans="1:17" ht="12.75">
      <c r="A68" s="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</sheetData>
  <sheetProtection/>
  <mergeCells count="69">
    <mergeCell ref="M66:O66"/>
    <mergeCell ref="J67:K67"/>
    <mergeCell ref="D4:G4"/>
    <mergeCell ref="D5:G5"/>
    <mergeCell ref="D6:G6"/>
    <mergeCell ref="D7:G7"/>
    <mergeCell ref="J64:K64"/>
    <mergeCell ref="N15:O16"/>
    <mergeCell ref="H16:I16"/>
    <mergeCell ref="M63:O63"/>
    <mergeCell ref="B42:T42"/>
    <mergeCell ref="A43:C43"/>
    <mergeCell ref="N3:R3"/>
    <mergeCell ref="N4:R5"/>
    <mergeCell ref="K62:O62"/>
    <mergeCell ref="B47:T47"/>
    <mergeCell ref="A49:C49"/>
    <mergeCell ref="B51:T51"/>
    <mergeCell ref="S14:S17"/>
    <mergeCell ref="A30:C30"/>
    <mergeCell ref="A53:C53"/>
    <mergeCell ref="A54:C54"/>
    <mergeCell ref="A55:C55"/>
    <mergeCell ref="B44:T44"/>
    <mergeCell ref="A46:C46"/>
    <mergeCell ref="A36:C36"/>
    <mergeCell ref="A37:C37"/>
    <mergeCell ref="C38:T38"/>
    <mergeCell ref="A39:T39"/>
    <mergeCell ref="A25:C25"/>
    <mergeCell ref="C26:T26"/>
    <mergeCell ref="A28:C28"/>
    <mergeCell ref="C29:T29"/>
    <mergeCell ref="A41:C41"/>
    <mergeCell ref="C31:T31"/>
    <mergeCell ref="A33:C33"/>
    <mergeCell ref="C34:T34"/>
    <mergeCell ref="C40:T40"/>
    <mergeCell ref="C24:T24"/>
    <mergeCell ref="T14:T17"/>
    <mergeCell ref="K15:K17"/>
    <mergeCell ref="L15:L17"/>
    <mergeCell ref="M15:M17"/>
    <mergeCell ref="K14:L14"/>
    <mergeCell ref="J16:J17"/>
    <mergeCell ref="C19:T19"/>
    <mergeCell ref="A20:T20"/>
    <mergeCell ref="C21:T21"/>
    <mergeCell ref="A23:C23"/>
    <mergeCell ref="U14:U17"/>
    <mergeCell ref="D15:D17"/>
    <mergeCell ref="E15:J15"/>
    <mergeCell ref="C14:C17"/>
    <mergeCell ref="D14:J14"/>
    <mergeCell ref="E16:E17"/>
    <mergeCell ref="F16:F17"/>
    <mergeCell ref="G16:G17"/>
    <mergeCell ref="M14:O14"/>
    <mergeCell ref="P14:P17"/>
    <mergeCell ref="A13:T13"/>
    <mergeCell ref="A14:A17"/>
    <mergeCell ref="B14:B17"/>
    <mergeCell ref="A11:T11"/>
    <mergeCell ref="Q14:Q17"/>
    <mergeCell ref="R14:R17"/>
    <mergeCell ref="Q1:T1"/>
    <mergeCell ref="D3:G3"/>
    <mergeCell ref="A10:T10"/>
    <mergeCell ref="A12:T12"/>
  </mergeCells>
  <printOptions/>
  <pageMargins left="0.3937007874015748" right="0.3937007874015748" top="1.5748031496062993" bottom="0.11811023622047245" header="0.31496062992125984" footer="0.31496062992125984"/>
  <pageSetup fitToHeight="3" fitToWidth="1" horizontalDpi="600" verticalDpi="600" orientation="landscape" paperSize="9" scale="67" r:id="rId1"/>
  <rowBreaks count="1" manualBreakCount="1">
    <brk id="28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zoomScalePageLayoutView="0" workbookViewId="0" topLeftCell="A31">
      <selection activeCell="B67" sqref="B67"/>
    </sheetView>
  </sheetViews>
  <sheetFormatPr defaultColWidth="9.00390625" defaultRowHeight="12.75"/>
  <cols>
    <col min="1" max="1" width="5.50390625" style="22" customWidth="1"/>
    <col min="2" max="2" width="16.50390625" style="23" customWidth="1"/>
    <col min="3" max="3" width="9.50390625" style="24" customWidth="1"/>
    <col min="4" max="4" width="9.875" style="24" customWidth="1"/>
    <col min="5" max="5" width="9.125" style="24" customWidth="1"/>
    <col min="6" max="6" width="12.50390625" style="24" customWidth="1"/>
    <col min="7" max="7" width="18.50390625" style="24" customWidth="1"/>
    <col min="8" max="8" width="11.625" style="24" customWidth="1"/>
    <col min="9" max="10" width="11.375" style="24" customWidth="1"/>
    <col min="11" max="11" width="12.625" style="24" customWidth="1"/>
    <col min="12" max="12" width="12.50390625" style="24" customWidth="1"/>
    <col min="13" max="13" width="11.875" style="24" customWidth="1"/>
    <col min="14" max="14" width="10.625" style="24" customWidth="1"/>
    <col min="15" max="15" width="8.625" style="24" customWidth="1"/>
    <col min="16" max="16" width="6.375" style="24" customWidth="1"/>
    <col min="17" max="17" width="6.875" style="24" customWidth="1"/>
    <col min="18" max="18" width="7.625" style="24" customWidth="1"/>
    <col min="19" max="19" width="8.00390625" style="24" customWidth="1"/>
    <col min="20" max="20" width="6.875" style="24" customWidth="1"/>
    <col min="21" max="21" width="4.625" style="24" customWidth="1"/>
    <col min="22" max="22" width="5.50390625" style="24" customWidth="1"/>
    <col min="23" max="23" width="5.125" style="24" customWidth="1"/>
    <col min="24" max="24" width="8.375" style="124" customWidth="1"/>
    <col min="25" max="29" width="9.125" style="25" customWidth="1"/>
    <col min="30" max="16384" width="9.125" style="24" customWidth="1"/>
  </cols>
  <sheetData>
    <row r="1" spans="14:24" ht="79.5" customHeight="1">
      <c r="N1" s="12"/>
      <c r="O1" s="12"/>
      <c r="P1" s="183" t="s">
        <v>138</v>
      </c>
      <c r="Q1" s="183"/>
      <c r="R1" s="183"/>
      <c r="S1" s="183"/>
      <c r="T1" s="183"/>
      <c r="U1" s="183"/>
      <c r="V1" s="183"/>
      <c r="W1" s="118"/>
      <c r="X1" s="123"/>
    </row>
    <row r="2" spans="14:24" ht="12" customHeight="1">
      <c r="N2" s="12"/>
      <c r="O2" s="12"/>
      <c r="P2" s="12"/>
      <c r="Q2" s="7"/>
      <c r="R2" s="7"/>
      <c r="S2" s="7"/>
      <c r="T2" s="7"/>
      <c r="U2" s="7"/>
      <c r="V2" s="7"/>
      <c r="W2" s="118"/>
      <c r="X2" s="123"/>
    </row>
    <row r="3" spans="2:24" ht="20.25" customHeight="1">
      <c r="B3" s="24"/>
      <c r="C3" s="119"/>
      <c r="D3" s="184" t="s">
        <v>10</v>
      </c>
      <c r="E3" s="184"/>
      <c r="F3" s="184"/>
      <c r="G3" s="184"/>
      <c r="H3" s="94"/>
      <c r="I3" s="94"/>
      <c r="J3" s="94"/>
      <c r="K3" s="94"/>
      <c r="L3" s="94"/>
      <c r="M3" s="94"/>
      <c r="N3" s="184" t="s">
        <v>11</v>
      </c>
      <c r="O3" s="184"/>
      <c r="P3" s="184"/>
      <c r="Q3" s="184"/>
      <c r="R3" s="184"/>
      <c r="U3" s="8"/>
      <c r="V3" s="8"/>
      <c r="W3" s="8"/>
      <c r="X3" s="123"/>
    </row>
    <row r="4" spans="2:24" ht="18.75" customHeight="1">
      <c r="B4" s="24"/>
      <c r="C4" s="120"/>
      <c r="D4" s="208" t="s">
        <v>99</v>
      </c>
      <c r="E4" s="208"/>
      <c r="F4" s="208"/>
      <c r="G4" s="208"/>
      <c r="H4" s="94"/>
      <c r="I4" s="94"/>
      <c r="J4" s="94"/>
      <c r="K4" s="94"/>
      <c r="L4" s="94"/>
      <c r="M4" s="94"/>
      <c r="N4" s="203" t="s">
        <v>96</v>
      </c>
      <c r="O4" s="203"/>
      <c r="P4" s="203"/>
      <c r="Q4" s="203"/>
      <c r="R4" s="203"/>
      <c r="U4" s="8"/>
      <c r="V4" s="8"/>
      <c r="W4" s="8"/>
      <c r="X4" s="123"/>
    </row>
    <row r="5" spans="2:24" ht="18.75" customHeight="1">
      <c r="B5" s="24"/>
      <c r="C5" s="120"/>
      <c r="D5" s="208" t="s">
        <v>100</v>
      </c>
      <c r="E5" s="208"/>
      <c r="F5" s="208"/>
      <c r="G5" s="208"/>
      <c r="H5" s="94"/>
      <c r="I5" s="94"/>
      <c r="J5" s="94"/>
      <c r="K5" s="94"/>
      <c r="L5" s="94"/>
      <c r="M5" s="94"/>
      <c r="N5" s="203"/>
      <c r="O5" s="203"/>
      <c r="P5" s="203"/>
      <c r="Q5" s="203"/>
      <c r="R5" s="203"/>
      <c r="U5" s="8"/>
      <c r="V5" s="8"/>
      <c r="W5" s="8"/>
      <c r="X5" s="123"/>
    </row>
    <row r="6" spans="2:24" ht="18.75" customHeight="1">
      <c r="B6" s="24"/>
      <c r="C6" s="120"/>
      <c r="D6" s="208" t="s">
        <v>100</v>
      </c>
      <c r="E6" s="208"/>
      <c r="F6" s="208"/>
      <c r="G6" s="208"/>
      <c r="H6" s="94"/>
      <c r="I6" s="94"/>
      <c r="J6" s="94"/>
      <c r="K6" s="94"/>
      <c r="L6" s="94"/>
      <c r="M6" s="94"/>
      <c r="N6" s="93" t="s">
        <v>12</v>
      </c>
      <c r="O6" s="93"/>
      <c r="P6" s="100" t="s">
        <v>43</v>
      </c>
      <c r="Q6" s="168"/>
      <c r="R6" s="8"/>
      <c r="U6" s="8"/>
      <c r="V6" s="8"/>
      <c r="W6" s="8"/>
      <c r="X6" s="123"/>
    </row>
    <row r="7" spans="2:24" ht="21" customHeight="1">
      <c r="B7" s="24"/>
      <c r="C7" s="13"/>
      <c r="D7" s="209" t="s">
        <v>45</v>
      </c>
      <c r="E7" s="209"/>
      <c r="F7" s="209"/>
      <c r="G7" s="209"/>
      <c r="H7" s="94"/>
      <c r="I7" s="94"/>
      <c r="J7" s="94"/>
      <c r="K7" s="94"/>
      <c r="L7" s="94"/>
      <c r="M7" s="94"/>
      <c r="N7" s="170"/>
      <c r="O7" s="171" t="s">
        <v>2</v>
      </c>
      <c r="P7" s="172" t="s">
        <v>23</v>
      </c>
      <c r="Q7" s="7"/>
      <c r="R7" s="8"/>
      <c r="U7" s="8"/>
      <c r="V7" s="8"/>
      <c r="W7" s="8"/>
      <c r="X7" s="123"/>
    </row>
    <row r="8" spans="2:24" ht="24" customHeight="1">
      <c r="B8" s="24"/>
      <c r="C8" s="17"/>
      <c r="D8" s="169" t="s">
        <v>101</v>
      </c>
      <c r="E8" s="169"/>
      <c r="F8" s="93"/>
      <c r="G8" s="93"/>
      <c r="H8" s="94"/>
      <c r="I8" s="94"/>
      <c r="J8" s="94"/>
      <c r="K8" s="94"/>
      <c r="L8" s="94"/>
      <c r="M8" s="94"/>
      <c r="N8" s="169" t="s">
        <v>46</v>
      </c>
      <c r="O8" s="169"/>
      <c r="P8" s="169"/>
      <c r="Q8" s="8"/>
      <c r="R8" s="8"/>
      <c r="U8" s="8"/>
      <c r="V8" s="8"/>
      <c r="W8" s="8"/>
      <c r="X8" s="123"/>
    </row>
    <row r="9" spans="3:24" ht="24" customHeight="1">
      <c r="C9" s="26"/>
      <c r="D9" s="171" t="s">
        <v>116</v>
      </c>
      <c r="E9" s="171"/>
      <c r="F9" s="94"/>
      <c r="G9" s="94"/>
      <c r="H9" s="94"/>
      <c r="I9" s="94"/>
      <c r="J9" s="94"/>
      <c r="K9" s="94"/>
      <c r="L9" s="94"/>
      <c r="M9" s="94"/>
      <c r="N9" s="94" t="s">
        <v>116</v>
      </c>
      <c r="O9" s="94"/>
      <c r="P9" s="7"/>
      <c r="Q9" s="8"/>
      <c r="R9" s="8"/>
      <c r="S9" s="8"/>
      <c r="T9" s="8"/>
      <c r="U9" s="8"/>
      <c r="V9" s="8"/>
      <c r="W9" s="8"/>
      <c r="X9" s="123"/>
    </row>
    <row r="10" spans="1:24" ht="21.75" customHeight="1">
      <c r="A10" s="185" t="s">
        <v>139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</row>
    <row r="11" spans="1:24" ht="21.75" customHeight="1">
      <c r="A11" s="185" t="s">
        <v>152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</row>
    <row r="12" spans="1:24" ht="18.75" customHeight="1">
      <c r="A12" s="185" t="s">
        <v>47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</row>
    <row r="13" spans="1:24" ht="18.75" customHeight="1">
      <c r="A13" s="185" t="s">
        <v>153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</row>
    <row r="14" spans="1:24" ht="12.75" customHeight="1">
      <c r="A14" s="212" t="s">
        <v>141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</row>
    <row r="15" spans="1:25" ht="52.5" customHeight="1">
      <c r="A15" s="213" t="s">
        <v>0</v>
      </c>
      <c r="B15" s="213" t="s">
        <v>1</v>
      </c>
      <c r="C15" s="213" t="s">
        <v>22</v>
      </c>
      <c r="D15" s="213" t="s">
        <v>40</v>
      </c>
      <c r="E15" s="213"/>
      <c r="F15" s="213"/>
      <c r="G15" s="213"/>
      <c r="H15" s="213"/>
      <c r="I15" s="213"/>
      <c r="J15" s="213"/>
      <c r="K15" s="210" t="s">
        <v>48</v>
      </c>
      <c r="L15" s="210" t="s">
        <v>49</v>
      </c>
      <c r="M15" s="213" t="s">
        <v>50</v>
      </c>
      <c r="N15" s="213" t="s">
        <v>51</v>
      </c>
      <c r="O15" s="213"/>
      <c r="P15" s="213" t="s">
        <v>140</v>
      </c>
      <c r="Q15" s="213"/>
      <c r="R15" s="213"/>
      <c r="S15" s="213"/>
      <c r="T15" s="216" t="s">
        <v>52</v>
      </c>
      <c r="U15" s="216" t="s">
        <v>53</v>
      </c>
      <c r="V15" s="216" t="s">
        <v>54</v>
      </c>
      <c r="W15" s="216" t="s">
        <v>55</v>
      </c>
      <c r="X15" s="217" t="s">
        <v>56</v>
      </c>
      <c r="Y15" s="189"/>
    </row>
    <row r="16" spans="1:25" ht="15.75" customHeight="1">
      <c r="A16" s="213"/>
      <c r="B16" s="213"/>
      <c r="C16" s="214"/>
      <c r="D16" s="213" t="s">
        <v>3</v>
      </c>
      <c r="E16" s="173" t="s">
        <v>13</v>
      </c>
      <c r="F16" s="173"/>
      <c r="G16" s="173"/>
      <c r="H16" s="173"/>
      <c r="I16" s="173"/>
      <c r="J16" s="173"/>
      <c r="K16" s="210"/>
      <c r="L16" s="210"/>
      <c r="M16" s="213"/>
      <c r="N16" s="213" t="s">
        <v>57</v>
      </c>
      <c r="O16" s="213" t="s">
        <v>58</v>
      </c>
      <c r="P16" s="213" t="s">
        <v>59</v>
      </c>
      <c r="Q16" s="213" t="s">
        <v>60</v>
      </c>
      <c r="R16" s="213" t="s">
        <v>61</v>
      </c>
      <c r="S16" s="213" t="s">
        <v>62</v>
      </c>
      <c r="T16" s="216"/>
      <c r="U16" s="216"/>
      <c r="V16" s="216"/>
      <c r="W16" s="216"/>
      <c r="X16" s="218"/>
      <c r="Y16" s="189"/>
    </row>
    <row r="17" spans="1:25" ht="42" customHeight="1">
      <c r="A17" s="213"/>
      <c r="B17" s="213"/>
      <c r="C17" s="214"/>
      <c r="D17" s="213"/>
      <c r="E17" s="210" t="s">
        <v>63</v>
      </c>
      <c r="F17" s="210" t="s">
        <v>6</v>
      </c>
      <c r="G17" s="211" t="s">
        <v>64</v>
      </c>
      <c r="H17" s="215" t="s">
        <v>65</v>
      </c>
      <c r="I17" s="210" t="s">
        <v>66</v>
      </c>
      <c r="J17" s="210"/>
      <c r="K17" s="210"/>
      <c r="L17" s="210"/>
      <c r="M17" s="213"/>
      <c r="N17" s="213"/>
      <c r="O17" s="213"/>
      <c r="P17" s="213"/>
      <c r="Q17" s="213"/>
      <c r="R17" s="213"/>
      <c r="S17" s="213"/>
      <c r="T17" s="216"/>
      <c r="U17" s="216"/>
      <c r="V17" s="216"/>
      <c r="W17" s="216"/>
      <c r="X17" s="218"/>
      <c r="Y17" s="189"/>
    </row>
    <row r="18" spans="1:25" ht="70.5" customHeight="1">
      <c r="A18" s="213"/>
      <c r="B18" s="213"/>
      <c r="C18" s="214"/>
      <c r="D18" s="213"/>
      <c r="E18" s="210"/>
      <c r="F18" s="210"/>
      <c r="G18" s="211"/>
      <c r="H18" s="215"/>
      <c r="I18" s="27" t="s">
        <v>67</v>
      </c>
      <c r="J18" s="27" t="s">
        <v>103</v>
      </c>
      <c r="K18" s="210"/>
      <c r="L18" s="210"/>
      <c r="M18" s="213"/>
      <c r="N18" s="213"/>
      <c r="O18" s="213"/>
      <c r="P18" s="213"/>
      <c r="Q18" s="213"/>
      <c r="R18" s="213"/>
      <c r="S18" s="213"/>
      <c r="T18" s="216"/>
      <c r="U18" s="216"/>
      <c r="V18" s="216"/>
      <c r="W18" s="216"/>
      <c r="X18" s="219"/>
      <c r="Y18" s="189"/>
    </row>
    <row r="19" spans="1:29" s="23" customFormat="1" ht="15.75" customHeight="1">
      <c r="A19" s="127">
        <v>1</v>
      </c>
      <c r="B19" s="127">
        <v>2</v>
      </c>
      <c r="C19" s="127">
        <v>3</v>
      </c>
      <c r="D19" s="127">
        <v>4</v>
      </c>
      <c r="E19" s="127">
        <v>5</v>
      </c>
      <c r="F19" s="127">
        <v>6</v>
      </c>
      <c r="G19" s="128">
        <v>7</v>
      </c>
      <c r="H19" s="127">
        <v>8</v>
      </c>
      <c r="I19" s="127">
        <v>9</v>
      </c>
      <c r="J19" s="127">
        <v>10</v>
      </c>
      <c r="K19" s="129">
        <v>11</v>
      </c>
      <c r="L19" s="129">
        <v>12</v>
      </c>
      <c r="M19" s="129">
        <v>13</v>
      </c>
      <c r="N19" s="127">
        <v>14</v>
      </c>
      <c r="O19" s="127">
        <v>15</v>
      </c>
      <c r="P19" s="127">
        <v>16</v>
      </c>
      <c r="Q19" s="127">
        <v>17</v>
      </c>
      <c r="R19" s="127">
        <v>18</v>
      </c>
      <c r="S19" s="127">
        <v>19</v>
      </c>
      <c r="T19" s="127">
        <v>20</v>
      </c>
      <c r="U19" s="127">
        <v>21</v>
      </c>
      <c r="V19" s="127">
        <v>22</v>
      </c>
      <c r="W19" s="127">
        <v>23</v>
      </c>
      <c r="X19" s="127">
        <v>24</v>
      </c>
      <c r="Y19" s="28"/>
      <c r="Z19" s="28"/>
      <c r="AA19" s="28"/>
      <c r="AB19" s="28"/>
      <c r="AC19" s="28"/>
    </row>
    <row r="20" spans="1:27" ht="13.5" customHeight="1">
      <c r="A20" s="31" t="s">
        <v>14</v>
      </c>
      <c r="B20" s="9"/>
      <c r="C20" s="177" t="s">
        <v>4</v>
      </c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33"/>
      <c r="Z20" s="33"/>
      <c r="AA20" s="33"/>
    </row>
    <row r="21" spans="1:27" ht="16.5" customHeight="1">
      <c r="A21" s="177" t="s">
        <v>68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34"/>
      <c r="Z21" s="34"/>
      <c r="AA21" s="34"/>
    </row>
    <row r="22" spans="1:27" ht="19.5" customHeight="1">
      <c r="A22" s="35" t="s">
        <v>24</v>
      </c>
      <c r="B22" s="1"/>
      <c r="C22" s="178" t="s">
        <v>69</v>
      </c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34"/>
      <c r="Z22" s="34"/>
      <c r="AA22" s="34"/>
    </row>
    <row r="23" spans="1:27" ht="27.75" customHeight="1">
      <c r="A23" s="10" t="s">
        <v>42</v>
      </c>
      <c r="B23" s="132" t="s">
        <v>156</v>
      </c>
      <c r="C23" s="11">
        <v>1</v>
      </c>
      <c r="D23" s="105">
        <f>E23</f>
        <v>1019.2988</v>
      </c>
      <c r="E23" s="106">
        <f>'Дод. 4'!E22</f>
        <v>1019.2988</v>
      </c>
      <c r="F23" s="107"/>
      <c r="G23" s="107"/>
      <c r="H23" s="107"/>
      <c r="I23" s="107"/>
      <c r="J23" s="114"/>
      <c r="K23" s="107"/>
      <c r="L23" s="107"/>
      <c r="M23" s="106">
        <f>E23+F23+K23+L23</f>
        <v>1019.2988</v>
      </c>
      <c r="N23" s="163">
        <f>D23</f>
        <v>1019.2988</v>
      </c>
      <c r="O23" s="108"/>
      <c r="P23" s="109"/>
      <c r="Q23" s="44"/>
      <c r="R23" s="110"/>
      <c r="S23" s="105">
        <f>D23</f>
        <v>1019.2988</v>
      </c>
      <c r="T23" s="105">
        <v>16.4</v>
      </c>
      <c r="U23" s="165"/>
      <c r="V23" s="166"/>
      <c r="W23" s="166"/>
      <c r="X23" s="166">
        <v>707.47</v>
      </c>
      <c r="Y23" s="34"/>
      <c r="Z23" s="34"/>
      <c r="AA23" s="34"/>
    </row>
    <row r="24" spans="1:27" ht="18" customHeight="1">
      <c r="A24" s="179" t="s">
        <v>25</v>
      </c>
      <c r="B24" s="180"/>
      <c r="C24" s="181"/>
      <c r="D24" s="20">
        <f>D23</f>
        <v>1019.2988</v>
      </c>
      <c r="E24" s="20">
        <f>E23</f>
        <v>1019.2988</v>
      </c>
      <c r="F24" s="4"/>
      <c r="G24" s="4"/>
      <c r="H24" s="4"/>
      <c r="I24" s="4"/>
      <c r="J24" s="18"/>
      <c r="K24" s="4"/>
      <c r="L24" s="4"/>
      <c r="M24" s="106">
        <f>E24+F24+K24+L24</f>
        <v>1019.2988</v>
      </c>
      <c r="N24" s="20">
        <f>N23</f>
        <v>1019.2988</v>
      </c>
      <c r="O24" s="5"/>
      <c r="P24" s="4"/>
      <c r="Q24" s="63"/>
      <c r="R24" s="16"/>
      <c r="S24" s="20">
        <f>S23</f>
        <v>1019.2988</v>
      </c>
      <c r="T24" s="164">
        <f>T23</f>
        <v>16.4</v>
      </c>
      <c r="U24" s="4"/>
      <c r="V24" s="32"/>
      <c r="W24" s="32"/>
      <c r="X24" s="167">
        <f>X23</f>
        <v>707.47</v>
      </c>
      <c r="Y24" s="28"/>
      <c r="Z24" s="28"/>
      <c r="AA24" s="28"/>
    </row>
    <row r="25" spans="1:27" ht="16.5" customHeight="1">
      <c r="A25" s="35" t="s">
        <v>9</v>
      </c>
      <c r="B25" s="38"/>
      <c r="C25" s="178" t="s">
        <v>15</v>
      </c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33"/>
      <c r="Z25" s="33"/>
      <c r="AA25" s="33"/>
    </row>
    <row r="26" spans="1:27" ht="17.25" customHeight="1">
      <c r="A26" s="177" t="s">
        <v>26</v>
      </c>
      <c r="B26" s="177"/>
      <c r="C26" s="177"/>
      <c r="D26" s="47"/>
      <c r="E26" s="47"/>
      <c r="F26" s="32"/>
      <c r="G26" s="32"/>
      <c r="H26" s="32"/>
      <c r="I26" s="32"/>
      <c r="J26" s="104"/>
      <c r="K26" s="32"/>
      <c r="L26" s="32"/>
      <c r="M26" s="32"/>
      <c r="N26" s="52"/>
      <c r="O26" s="46"/>
      <c r="P26" s="32"/>
      <c r="Q26" s="32"/>
      <c r="R26" s="47"/>
      <c r="S26" s="47"/>
      <c r="T26" s="47"/>
      <c r="U26" s="32"/>
      <c r="V26" s="32"/>
      <c r="W26" s="32"/>
      <c r="X26" s="48"/>
      <c r="Y26" s="28"/>
      <c r="Z26" s="28"/>
      <c r="AA26" s="28"/>
    </row>
    <row r="27" spans="1:27" ht="12.75">
      <c r="A27" s="35" t="s">
        <v>70</v>
      </c>
      <c r="B27" s="42"/>
      <c r="C27" s="173" t="s">
        <v>16</v>
      </c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33"/>
      <c r="Z27" s="33"/>
      <c r="AA27" s="33"/>
    </row>
    <row r="28" spans="1:27" ht="12.75">
      <c r="A28" s="43"/>
      <c r="B28" s="29"/>
      <c r="C28" s="40"/>
      <c r="D28" s="40"/>
      <c r="E28" s="29"/>
      <c r="F28" s="39"/>
      <c r="G28" s="39"/>
      <c r="H28" s="39"/>
      <c r="I28" s="39"/>
      <c r="J28" s="39"/>
      <c r="K28" s="39"/>
      <c r="L28" s="29"/>
      <c r="M28" s="29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1"/>
      <c r="Y28" s="33"/>
      <c r="Z28" s="33"/>
      <c r="AA28" s="33"/>
    </row>
    <row r="29" spans="1:27" ht="15.75" customHeight="1">
      <c r="A29" s="177" t="s">
        <v>27</v>
      </c>
      <c r="B29" s="177"/>
      <c r="C29" s="177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40"/>
      <c r="O29" s="40"/>
      <c r="P29" s="29"/>
      <c r="Q29" s="29"/>
      <c r="R29" s="29"/>
      <c r="S29" s="29"/>
      <c r="T29" s="29"/>
      <c r="U29" s="29"/>
      <c r="V29" s="29"/>
      <c r="W29" s="29"/>
      <c r="X29" s="41"/>
      <c r="Y29" s="37"/>
      <c r="Z29" s="37"/>
      <c r="AA29" s="37"/>
    </row>
    <row r="30" spans="1:27" ht="12.75">
      <c r="A30" s="35" t="s">
        <v>28</v>
      </c>
      <c r="B30" s="42"/>
      <c r="C30" s="173" t="s">
        <v>41</v>
      </c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37"/>
      <c r="Z30" s="37"/>
      <c r="AA30" s="37"/>
    </row>
    <row r="31" spans="1:27" ht="15" customHeight="1">
      <c r="A31" s="177" t="s">
        <v>30</v>
      </c>
      <c r="B31" s="177"/>
      <c r="C31" s="177"/>
      <c r="D31" s="47"/>
      <c r="E31" s="47"/>
      <c r="F31" s="32"/>
      <c r="G31" s="32"/>
      <c r="H31" s="32"/>
      <c r="I31" s="32"/>
      <c r="J31" s="104"/>
      <c r="K31" s="29"/>
      <c r="L31" s="29"/>
      <c r="M31" s="29"/>
      <c r="N31" s="52"/>
      <c r="O31" s="52"/>
      <c r="P31" s="44"/>
      <c r="Q31" s="104"/>
      <c r="R31" s="52"/>
      <c r="S31" s="52"/>
      <c r="T31" s="47"/>
      <c r="U31" s="29"/>
      <c r="V31" s="44"/>
      <c r="W31" s="32"/>
      <c r="X31" s="48"/>
      <c r="Y31" s="33"/>
      <c r="Z31" s="33"/>
      <c r="AA31" s="33"/>
    </row>
    <row r="32" spans="1:24" ht="15" customHeight="1">
      <c r="A32" s="35" t="s">
        <v>39</v>
      </c>
      <c r="B32" s="42"/>
      <c r="C32" s="178" t="s">
        <v>17</v>
      </c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</row>
    <row r="33" spans="1:27" ht="12.75">
      <c r="A33" s="45"/>
      <c r="B33" s="38"/>
      <c r="C33" s="32"/>
      <c r="D33" s="32"/>
      <c r="E33" s="29"/>
      <c r="F33" s="39"/>
      <c r="G33" s="39"/>
      <c r="H33" s="39"/>
      <c r="I33" s="39"/>
      <c r="J33" s="39"/>
      <c r="K33" s="39"/>
      <c r="L33" s="29"/>
      <c r="M33" s="29"/>
      <c r="N33" s="46"/>
      <c r="O33" s="46"/>
      <c r="P33" s="46"/>
      <c r="Q33" s="32"/>
      <c r="R33" s="32"/>
      <c r="S33" s="32"/>
      <c r="T33" s="32"/>
      <c r="U33" s="32"/>
      <c r="V33" s="32"/>
      <c r="W33" s="32"/>
      <c r="X33" s="48"/>
      <c r="Y33" s="37"/>
      <c r="Z33" s="37"/>
      <c r="AA33" s="37"/>
    </row>
    <row r="34" spans="1:27" ht="14.25" customHeight="1">
      <c r="A34" s="177" t="s">
        <v>31</v>
      </c>
      <c r="B34" s="173"/>
      <c r="C34" s="173"/>
      <c r="D34" s="40"/>
      <c r="E34" s="29"/>
      <c r="F34" s="29"/>
      <c r="G34" s="29"/>
      <c r="H34" s="29"/>
      <c r="I34" s="29"/>
      <c r="J34" s="29"/>
      <c r="K34" s="29"/>
      <c r="L34" s="29"/>
      <c r="M34" s="29"/>
      <c r="N34" s="40"/>
      <c r="O34" s="40"/>
      <c r="P34" s="40"/>
      <c r="Q34" s="29"/>
      <c r="R34" s="29"/>
      <c r="S34" s="29"/>
      <c r="T34" s="29"/>
      <c r="U34" s="29"/>
      <c r="V34" s="29"/>
      <c r="W34" s="32"/>
      <c r="X34" s="48"/>
      <c r="Y34" s="28"/>
      <c r="Z34" s="28"/>
      <c r="AA34" s="28"/>
    </row>
    <row r="35" spans="1:24" ht="12.75">
      <c r="A35" s="45" t="s">
        <v>144</v>
      </c>
      <c r="B35" s="38"/>
      <c r="C35" s="173" t="s">
        <v>18</v>
      </c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</row>
    <row r="36" spans="1:27" ht="15.75" customHeight="1">
      <c r="A36" s="177" t="s">
        <v>32</v>
      </c>
      <c r="B36" s="177"/>
      <c r="C36" s="177"/>
      <c r="D36" s="143"/>
      <c r="E36" s="143"/>
      <c r="F36" s="29"/>
      <c r="G36" s="29"/>
      <c r="H36" s="29"/>
      <c r="I36" s="29"/>
      <c r="J36" s="29"/>
      <c r="K36" s="29"/>
      <c r="L36" s="29"/>
      <c r="M36" s="29"/>
      <c r="N36" s="40"/>
      <c r="O36" s="40"/>
      <c r="P36" s="29"/>
      <c r="Q36" s="29"/>
      <c r="R36" s="29"/>
      <c r="S36" s="29"/>
      <c r="T36" s="29"/>
      <c r="U36" s="29"/>
      <c r="V36" s="40"/>
      <c r="W36" s="40"/>
      <c r="X36" s="41"/>
      <c r="Y36" s="28"/>
      <c r="Z36" s="28"/>
      <c r="AA36" s="28"/>
    </row>
    <row r="37" spans="1:27" ht="12.75">
      <c r="A37" s="177" t="s">
        <v>20</v>
      </c>
      <c r="B37" s="177"/>
      <c r="C37" s="177"/>
      <c r="D37" s="47">
        <f>D24+D26+D31</f>
        <v>1019.2988</v>
      </c>
      <c r="E37" s="47">
        <f>E24+E26+E31</f>
        <v>1019.2988</v>
      </c>
      <c r="F37" s="47"/>
      <c r="G37" s="47"/>
      <c r="H37" s="47"/>
      <c r="I37" s="47"/>
      <c r="J37" s="104"/>
      <c r="K37" s="47"/>
      <c r="L37" s="47"/>
      <c r="M37" s="47"/>
      <c r="N37" s="47">
        <f>N24+N26+N31</f>
        <v>1019.2988</v>
      </c>
      <c r="O37" s="47"/>
      <c r="P37" s="47"/>
      <c r="Q37" s="47"/>
      <c r="R37" s="47"/>
      <c r="S37" s="47">
        <f>S24+S26+S31</f>
        <v>1019.2988</v>
      </c>
      <c r="T37" s="47">
        <f>T24</f>
        <v>16.4</v>
      </c>
      <c r="U37" s="32"/>
      <c r="V37" s="46"/>
      <c r="W37" s="29"/>
      <c r="X37" s="47">
        <f>X24</f>
        <v>707.47</v>
      </c>
      <c r="Y37" s="37"/>
      <c r="Z37" s="37"/>
      <c r="AA37" s="37"/>
    </row>
    <row r="38" spans="1:27" ht="15.75" customHeight="1">
      <c r="A38" s="49" t="s">
        <v>19</v>
      </c>
      <c r="B38" s="50"/>
      <c r="C38" s="198" t="s">
        <v>5</v>
      </c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220"/>
      <c r="Y38" s="37"/>
      <c r="Z38" s="37"/>
      <c r="AA38" s="37"/>
    </row>
    <row r="39" spans="1:27" ht="16.5" customHeight="1">
      <c r="A39" s="174" t="s">
        <v>71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92"/>
      <c r="Y39" s="28"/>
      <c r="Z39" s="28"/>
      <c r="AA39" s="28"/>
    </row>
    <row r="40" spans="1:27" ht="17.25" customHeight="1">
      <c r="A40" s="45" t="s">
        <v>33</v>
      </c>
      <c r="B40" s="51"/>
      <c r="C40" s="200" t="s">
        <v>72</v>
      </c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21"/>
      <c r="Y40" s="28"/>
      <c r="Z40" s="28"/>
      <c r="AA40" s="28"/>
    </row>
    <row r="41" spans="1:27" ht="12.75">
      <c r="A41" s="182" t="s">
        <v>34</v>
      </c>
      <c r="B41" s="182"/>
      <c r="C41" s="182"/>
      <c r="D41" s="46"/>
      <c r="E41" s="52"/>
      <c r="F41" s="53"/>
      <c r="G41" s="53"/>
      <c r="H41" s="53"/>
      <c r="I41" s="53"/>
      <c r="J41" s="53"/>
      <c r="K41" s="54"/>
      <c r="L41" s="54"/>
      <c r="M41" s="54"/>
      <c r="N41" s="54"/>
      <c r="O41" s="46"/>
      <c r="P41" s="46"/>
      <c r="Q41" s="46"/>
      <c r="R41" s="46"/>
      <c r="S41" s="52"/>
      <c r="T41" s="32"/>
      <c r="U41" s="46"/>
      <c r="V41" s="46"/>
      <c r="W41" s="40"/>
      <c r="X41" s="41"/>
      <c r="Y41" s="37"/>
      <c r="Z41" s="37"/>
      <c r="AA41" s="37"/>
    </row>
    <row r="42" spans="1:27" ht="14.25" customHeight="1">
      <c r="A42" s="45" t="s">
        <v>73</v>
      </c>
      <c r="B42" s="200" t="s">
        <v>15</v>
      </c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21"/>
      <c r="Y42" s="28"/>
      <c r="Z42" s="28"/>
      <c r="AA42" s="28"/>
    </row>
    <row r="43" spans="1:24" ht="12.75">
      <c r="A43" s="174" t="s">
        <v>74</v>
      </c>
      <c r="B43" s="175"/>
      <c r="C43" s="192"/>
      <c r="D43" s="55"/>
      <c r="E43" s="29"/>
      <c r="F43" s="29"/>
      <c r="G43" s="29"/>
      <c r="H43" s="29"/>
      <c r="I43" s="29"/>
      <c r="J43" s="29"/>
      <c r="K43" s="29"/>
      <c r="L43" s="29"/>
      <c r="M43" s="29"/>
      <c r="N43" s="40"/>
      <c r="O43" s="40"/>
      <c r="P43" s="40"/>
      <c r="Q43" s="29"/>
      <c r="R43" s="29"/>
      <c r="S43" s="29"/>
      <c r="T43" s="32"/>
      <c r="U43" s="32"/>
      <c r="V43" s="32"/>
      <c r="W43" s="32"/>
      <c r="X43" s="48"/>
    </row>
    <row r="44" spans="1:24" ht="12.75">
      <c r="A44" s="57" t="s">
        <v>35</v>
      </c>
      <c r="B44" s="205" t="s">
        <v>17</v>
      </c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23"/>
    </row>
    <row r="45" spans="1:24" ht="34.5" customHeight="1">
      <c r="A45" s="57" t="s">
        <v>145</v>
      </c>
      <c r="B45" s="15" t="s">
        <v>102</v>
      </c>
      <c r="C45" s="43">
        <v>1</v>
      </c>
      <c r="D45" s="130">
        <v>732.58</v>
      </c>
      <c r="E45" s="58">
        <f>D45</f>
        <v>732.58</v>
      </c>
      <c r="F45" s="36"/>
      <c r="G45" s="36"/>
      <c r="H45" s="36"/>
      <c r="I45" s="36"/>
      <c r="J45" s="113"/>
      <c r="K45" s="36"/>
      <c r="L45" s="36"/>
      <c r="M45" s="36"/>
      <c r="N45" s="59">
        <f>D45</f>
        <v>732.58</v>
      </c>
      <c r="O45" s="36"/>
      <c r="P45" s="36"/>
      <c r="Q45" s="36"/>
      <c r="R45" s="59"/>
      <c r="S45" s="59">
        <f>E45</f>
        <v>732.58</v>
      </c>
      <c r="T45" s="59">
        <v>39.9</v>
      </c>
      <c r="U45" s="60"/>
      <c r="V45" s="60"/>
      <c r="W45" s="60"/>
      <c r="X45" s="60">
        <v>220.04</v>
      </c>
    </row>
    <row r="46" spans="1:24" ht="16.5" customHeight="1">
      <c r="A46" s="174" t="s">
        <v>146</v>
      </c>
      <c r="B46" s="175"/>
      <c r="C46" s="192"/>
      <c r="D46" s="111">
        <f>D45</f>
        <v>732.58</v>
      </c>
      <c r="E46" s="47">
        <f>E45</f>
        <v>732.58</v>
      </c>
      <c r="F46" s="21"/>
      <c r="G46" s="21"/>
      <c r="H46" s="21"/>
      <c r="I46" s="21"/>
      <c r="J46" s="19"/>
      <c r="K46" s="112"/>
      <c r="L46" s="32"/>
      <c r="M46" s="32"/>
      <c r="N46" s="52">
        <f>D46</f>
        <v>732.58</v>
      </c>
      <c r="O46" s="46"/>
      <c r="P46" s="46"/>
      <c r="Q46" s="32"/>
      <c r="R46" s="47"/>
      <c r="S46" s="47">
        <f>D46</f>
        <v>732.58</v>
      </c>
      <c r="T46" s="47">
        <f>T45</f>
        <v>39.9</v>
      </c>
      <c r="U46" s="48"/>
      <c r="V46" s="48"/>
      <c r="W46" s="146"/>
      <c r="X46" s="125">
        <f>X45</f>
        <v>220.04</v>
      </c>
    </row>
    <row r="47" spans="1:24" ht="0.7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1"/>
    </row>
    <row r="48" spans="1:24" ht="15" customHeight="1">
      <c r="A48" s="42" t="s">
        <v>36</v>
      </c>
      <c r="B48" s="205" t="s">
        <v>18</v>
      </c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23"/>
    </row>
    <row r="49" spans="1:24" ht="15" customHeight="1">
      <c r="A49" s="29"/>
      <c r="B49" s="44"/>
      <c r="C49" s="44"/>
      <c r="D49" s="61"/>
      <c r="E49" s="29"/>
      <c r="F49" s="39"/>
      <c r="G49" s="39"/>
      <c r="H49" s="39"/>
      <c r="I49" s="39"/>
      <c r="J49" s="39"/>
      <c r="K49" s="39"/>
      <c r="L49" s="29"/>
      <c r="M49" s="29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126"/>
    </row>
    <row r="50" spans="1:24" ht="15" customHeight="1">
      <c r="A50" s="174" t="s">
        <v>147</v>
      </c>
      <c r="B50" s="175"/>
      <c r="C50" s="192"/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126"/>
    </row>
    <row r="51" spans="1:24" ht="12.75">
      <c r="A51" s="174" t="s">
        <v>21</v>
      </c>
      <c r="B51" s="175"/>
      <c r="C51" s="192"/>
      <c r="D51" s="47">
        <f>D46</f>
        <v>732.58</v>
      </c>
      <c r="E51" s="47">
        <f>E46</f>
        <v>732.58</v>
      </c>
      <c r="F51" s="32"/>
      <c r="G51" s="32"/>
      <c r="H51" s="32"/>
      <c r="I51" s="32"/>
      <c r="J51" s="104"/>
      <c r="K51" s="32"/>
      <c r="L51" s="32"/>
      <c r="M51" s="32"/>
      <c r="N51" s="47">
        <f>D51</f>
        <v>732.58</v>
      </c>
      <c r="O51" s="47"/>
      <c r="P51" s="47"/>
      <c r="Q51" s="47"/>
      <c r="R51" s="47"/>
      <c r="S51" s="47">
        <f>D51</f>
        <v>732.58</v>
      </c>
      <c r="T51" s="47">
        <f>T46</f>
        <v>39.9</v>
      </c>
      <c r="U51" s="44"/>
      <c r="V51" s="44"/>
      <c r="W51" s="44"/>
      <c r="X51" s="47">
        <f>X46</f>
        <v>220.04</v>
      </c>
    </row>
    <row r="52" spans="1:24" ht="12.75">
      <c r="A52" s="193" t="s">
        <v>75</v>
      </c>
      <c r="B52" s="194"/>
      <c r="C52" s="195"/>
      <c r="D52" s="47">
        <f>D37+D51</f>
        <v>1751.8788</v>
      </c>
      <c r="E52" s="47">
        <f>E37+E51</f>
        <v>1751.8788</v>
      </c>
      <c r="F52" s="39"/>
      <c r="G52" s="39"/>
      <c r="H52" s="39"/>
      <c r="I52" s="39"/>
      <c r="J52" s="115"/>
      <c r="K52" s="39"/>
      <c r="L52" s="32"/>
      <c r="M52" s="32"/>
      <c r="N52" s="52">
        <f>N51+N37</f>
        <v>1751.8788</v>
      </c>
      <c r="O52" s="52"/>
      <c r="P52" s="52"/>
      <c r="Q52" s="104"/>
      <c r="R52" s="47"/>
      <c r="S52" s="47">
        <f>S37+S46</f>
        <v>1751.8788</v>
      </c>
      <c r="T52" s="47">
        <v>7.9</v>
      </c>
      <c r="U52" s="44"/>
      <c r="V52" s="44"/>
      <c r="W52" s="44"/>
      <c r="X52" s="47">
        <v>826.5</v>
      </c>
    </row>
    <row r="53" spans="1:23" ht="12.75">
      <c r="A53" s="24"/>
      <c r="B53" s="28" t="s">
        <v>76</v>
      </c>
      <c r="C53" s="64"/>
      <c r="D53" s="64"/>
      <c r="E53" s="64"/>
      <c r="F53" s="65"/>
      <c r="G53" s="65"/>
      <c r="H53" s="65"/>
      <c r="J53" s="3"/>
      <c r="K53" s="222"/>
      <c r="L53" s="222"/>
      <c r="M53" s="222"/>
      <c r="N53" s="222"/>
      <c r="O53" s="222"/>
      <c r="P53" s="3"/>
      <c r="Q53" s="3"/>
      <c r="R53" s="3"/>
      <c r="S53" s="3"/>
      <c r="T53" s="3"/>
      <c r="U53" s="3"/>
      <c r="V53" s="3"/>
      <c r="W53" s="2"/>
    </row>
    <row r="54" spans="1:15" ht="15">
      <c r="A54" s="66"/>
      <c r="B54" s="66"/>
      <c r="C54" s="37"/>
      <c r="D54" s="37"/>
      <c r="E54" s="37"/>
      <c r="F54" s="142"/>
      <c r="G54" s="145" t="s">
        <v>104</v>
      </c>
      <c r="H54" s="142"/>
      <c r="J54" s="144"/>
      <c r="K54" s="144"/>
      <c r="M54" s="202" t="s">
        <v>105</v>
      </c>
      <c r="N54" s="202"/>
      <c r="O54" s="202"/>
    </row>
    <row r="55" spans="1:11" ht="12.75">
      <c r="A55" s="66"/>
      <c r="B55" s="66"/>
      <c r="C55" s="37"/>
      <c r="D55" s="37"/>
      <c r="E55" s="37"/>
      <c r="F55" s="37"/>
      <c r="G55" s="37"/>
      <c r="H55" s="37"/>
      <c r="J55" s="207" t="s">
        <v>2</v>
      </c>
      <c r="K55" s="207"/>
    </row>
    <row r="56" spans="1:8" ht="23.25" customHeight="1">
      <c r="A56" s="66"/>
      <c r="B56" s="66"/>
      <c r="C56" s="37"/>
      <c r="D56" s="37"/>
      <c r="E56" s="37"/>
      <c r="F56" s="37"/>
      <c r="G56" s="37"/>
      <c r="H56" s="37"/>
    </row>
    <row r="57" spans="1:15" ht="15">
      <c r="A57" s="66"/>
      <c r="B57" s="66"/>
      <c r="C57" s="37"/>
      <c r="D57" s="37"/>
      <c r="E57" s="37"/>
      <c r="F57" s="142"/>
      <c r="G57" s="145" t="s">
        <v>106</v>
      </c>
      <c r="H57" s="142"/>
      <c r="J57" s="144"/>
      <c r="K57" s="144"/>
      <c r="M57" s="202" t="s">
        <v>107</v>
      </c>
      <c r="N57" s="202"/>
      <c r="O57" s="202"/>
    </row>
    <row r="58" spans="1:11" ht="12.75">
      <c r="A58" s="66"/>
      <c r="B58" s="66"/>
      <c r="C58" s="37"/>
      <c r="D58" s="37"/>
      <c r="E58" s="37"/>
      <c r="F58" s="37"/>
      <c r="G58" s="37"/>
      <c r="H58" s="37"/>
      <c r="J58" s="207" t="s">
        <v>2</v>
      </c>
      <c r="K58" s="207"/>
    </row>
    <row r="59" spans="1:17" ht="12.75">
      <c r="A59" s="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</sheetData>
  <sheetProtection/>
  <mergeCells count="73">
    <mergeCell ref="J55:K55"/>
    <mergeCell ref="M57:O57"/>
    <mergeCell ref="J58:K58"/>
    <mergeCell ref="P1:V1"/>
    <mergeCell ref="A11:X11"/>
    <mergeCell ref="A12:X12"/>
    <mergeCell ref="A10:X10"/>
    <mergeCell ref="A13:X13"/>
    <mergeCell ref="B48:X48"/>
    <mergeCell ref="A50:C50"/>
    <mergeCell ref="K53:O53"/>
    <mergeCell ref="M54:O54"/>
    <mergeCell ref="B44:X44"/>
    <mergeCell ref="A46:C46"/>
    <mergeCell ref="B42:X42"/>
    <mergeCell ref="A43:C43"/>
    <mergeCell ref="A51:C51"/>
    <mergeCell ref="A52:C52"/>
    <mergeCell ref="C38:X38"/>
    <mergeCell ref="A39:X39"/>
    <mergeCell ref="C40:X40"/>
    <mergeCell ref="A41:C41"/>
    <mergeCell ref="C35:X35"/>
    <mergeCell ref="A36:C36"/>
    <mergeCell ref="A37:C37"/>
    <mergeCell ref="A29:C29"/>
    <mergeCell ref="C30:X30"/>
    <mergeCell ref="A31:C31"/>
    <mergeCell ref="A26:C26"/>
    <mergeCell ref="C27:X27"/>
    <mergeCell ref="C32:X32"/>
    <mergeCell ref="A34:C34"/>
    <mergeCell ref="A21:X21"/>
    <mergeCell ref="C22:X22"/>
    <mergeCell ref="A24:C24"/>
    <mergeCell ref="C25:X25"/>
    <mergeCell ref="C20:X20"/>
    <mergeCell ref="V15:V18"/>
    <mergeCell ref="W15:W18"/>
    <mergeCell ref="X15:X18"/>
    <mergeCell ref="P15:S15"/>
    <mergeCell ref="T15:T18"/>
    <mergeCell ref="U15:U18"/>
    <mergeCell ref="R16:R18"/>
    <mergeCell ref="S16:S18"/>
    <mergeCell ref="Y15:Y18"/>
    <mergeCell ref="D16:D18"/>
    <mergeCell ref="E16:J16"/>
    <mergeCell ref="N16:N18"/>
    <mergeCell ref="O16:O18"/>
    <mergeCell ref="P16:P18"/>
    <mergeCell ref="Q16:Q18"/>
    <mergeCell ref="L15:L18"/>
    <mergeCell ref="M15:M18"/>
    <mergeCell ref="N15:O15"/>
    <mergeCell ref="D6:G6"/>
    <mergeCell ref="D7:G7"/>
    <mergeCell ref="A14:X14"/>
    <mergeCell ref="A15:A18"/>
    <mergeCell ref="B15:B18"/>
    <mergeCell ref="C15:C18"/>
    <mergeCell ref="D15:J15"/>
    <mergeCell ref="K15:K18"/>
    <mergeCell ref="H17:H18"/>
    <mergeCell ref="E17:E18"/>
    <mergeCell ref="F17:F18"/>
    <mergeCell ref="G17:G18"/>
    <mergeCell ref="I17:J17"/>
    <mergeCell ref="D3:G3"/>
    <mergeCell ref="N3:R3"/>
    <mergeCell ref="D4:G4"/>
    <mergeCell ref="N4:R5"/>
    <mergeCell ref="D5:G5"/>
  </mergeCells>
  <printOptions/>
  <pageMargins left="0.1968503937007874" right="0.11811023622047245" top="1.5748031496062993" bottom="0.35433070866141736" header="0.31496062992125984" footer="0.31496062992125984"/>
  <pageSetup fitToHeight="4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="80" zoomScaleSheetLayoutView="80" zoomScalePageLayoutView="0" workbookViewId="0" topLeftCell="A7">
      <selection activeCell="L28" sqref="L28"/>
    </sheetView>
  </sheetViews>
  <sheetFormatPr defaultColWidth="21.00390625" defaultRowHeight="12.75"/>
  <cols>
    <col min="1" max="1" width="9.00390625" style="67" customWidth="1"/>
    <col min="2" max="2" width="40.875" style="68" customWidth="1"/>
    <col min="3" max="3" width="12.375" style="102" customWidth="1"/>
    <col min="4" max="4" width="13.625" style="71" customWidth="1"/>
    <col min="5" max="5" width="10.875" style="71" customWidth="1"/>
    <col min="6" max="6" width="17.50390625" style="71" customWidth="1"/>
    <col min="7" max="7" width="12.875" style="71" customWidth="1"/>
    <col min="8" max="16384" width="21.00390625" style="71" customWidth="1"/>
  </cols>
  <sheetData>
    <row r="1" spans="3:7" ht="159" customHeight="1">
      <c r="C1" s="69"/>
      <c r="D1" s="70"/>
      <c r="E1" s="224" t="s">
        <v>148</v>
      </c>
      <c r="F1" s="224"/>
      <c r="G1" s="224"/>
    </row>
    <row r="2" spans="1:7" ht="22.5" customHeight="1">
      <c r="A2" s="226" t="s">
        <v>149</v>
      </c>
      <c r="B2" s="226"/>
      <c r="C2" s="226"/>
      <c r="D2" s="226"/>
      <c r="E2" s="226"/>
      <c r="F2" s="226"/>
      <c r="G2" s="226"/>
    </row>
    <row r="3" spans="1:7" ht="31.5" customHeight="1">
      <c r="A3" s="225" t="s">
        <v>150</v>
      </c>
      <c r="B3" s="225"/>
      <c r="C3" s="225"/>
      <c r="D3" s="225"/>
      <c r="E3" s="225"/>
      <c r="F3" s="225"/>
      <c r="G3" s="225"/>
    </row>
    <row r="4" spans="1:7" ht="26.25" customHeight="1">
      <c r="A4" s="226" t="s">
        <v>97</v>
      </c>
      <c r="B4" s="227"/>
      <c r="C4" s="227"/>
      <c r="D4" s="227"/>
      <c r="E4" s="227"/>
      <c r="F4" s="227"/>
      <c r="G4" s="227"/>
    </row>
    <row r="5" spans="1:7" ht="19.5" customHeight="1">
      <c r="A5" s="228" t="s">
        <v>151</v>
      </c>
      <c r="B5" s="228"/>
      <c r="C5" s="228"/>
      <c r="D5" s="228"/>
      <c r="E5" s="228"/>
      <c r="F5" s="228"/>
      <c r="G5" s="228"/>
    </row>
    <row r="6" spans="1:7" ht="27" customHeight="1">
      <c r="A6" s="229" t="s">
        <v>0</v>
      </c>
      <c r="B6" s="230" t="s">
        <v>77</v>
      </c>
      <c r="C6" s="233" t="s">
        <v>78</v>
      </c>
      <c r="D6" s="234"/>
      <c r="E6" s="234"/>
      <c r="F6" s="234"/>
      <c r="G6" s="235"/>
    </row>
    <row r="7" spans="1:7" ht="15.75" customHeight="1">
      <c r="A7" s="229"/>
      <c r="B7" s="231"/>
      <c r="C7" s="230" t="s">
        <v>3</v>
      </c>
      <c r="D7" s="236" t="s">
        <v>13</v>
      </c>
      <c r="E7" s="236"/>
      <c r="F7" s="236"/>
      <c r="G7" s="236"/>
    </row>
    <row r="8" spans="1:7" ht="15.75" customHeight="1">
      <c r="A8" s="229"/>
      <c r="B8" s="231"/>
      <c r="C8" s="231"/>
      <c r="D8" s="237" t="s">
        <v>79</v>
      </c>
      <c r="E8" s="237" t="s">
        <v>6</v>
      </c>
      <c r="F8" s="237" t="s">
        <v>80</v>
      </c>
      <c r="G8" s="237" t="s">
        <v>115</v>
      </c>
    </row>
    <row r="9" spans="1:7" ht="107.25" customHeight="1">
      <c r="A9" s="229"/>
      <c r="B9" s="232"/>
      <c r="C9" s="232"/>
      <c r="D9" s="237"/>
      <c r="E9" s="237"/>
      <c r="F9" s="237"/>
      <c r="G9" s="237"/>
    </row>
    <row r="10" spans="1:7" s="76" customFormat="1" ht="15.75" customHeight="1">
      <c r="A10" s="56">
        <v>1</v>
      </c>
      <c r="B10" s="73">
        <v>2</v>
      </c>
      <c r="C10" s="74">
        <v>3</v>
      </c>
      <c r="D10" s="74">
        <v>4</v>
      </c>
      <c r="E10" s="74">
        <v>5</v>
      </c>
      <c r="F10" s="75">
        <v>6</v>
      </c>
      <c r="G10" s="75">
        <v>7</v>
      </c>
    </row>
    <row r="11" spans="1:7" ht="15.75" customHeight="1">
      <c r="A11" s="56" t="s">
        <v>14</v>
      </c>
      <c r="B11" s="241" t="s">
        <v>81</v>
      </c>
      <c r="C11" s="241"/>
      <c r="D11" s="241"/>
      <c r="E11" s="241"/>
      <c r="F11" s="241"/>
      <c r="G11" s="241"/>
    </row>
    <row r="12" spans="1:7" ht="12.75" customHeight="1">
      <c r="A12" s="200" t="s">
        <v>82</v>
      </c>
      <c r="B12" s="201"/>
      <c r="C12" s="201"/>
      <c r="D12" s="201"/>
      <c r="E12" s="201"/>
      <c r="F12" s="201"/>
      <c r="G12" s="221"/>
    </row>
    <row r="13" spans="1:7" ht="30.75" customHeight="1">
      <c r="A13" s="77" t="s">
        <v>24</v>
      </c>
      <c r="B13" s="36" t="s">
        <v>83</v>
      </c>
      <c r="C13" s="116">
        <f>C19</f>
        <v>1019.3</v>
      </c>
      <c r="D13" s="116">
        <f>C13</f>
        <v>1019.3</v>
      </c>
      <c r="E13" s="78"/>
      <c r="F13" s="78"/>
      <c r="G13" s="116"/>
    </row>
    <row r="14" spans="1:7" ht="39.75" customHeight="1">
      <c r="A14" s="79" t="s">
        <v>84</v>
      </c>
      <c r="B14" s="36" t="s">
        <v>85</v>
      </c>
      <c r="C14" s="78"/>
      <c r="D14" s="78"/>
      <c r="E14" s="78"/>
      <c r="F14" s="78"/>
      <c r="G14" s="116"/>
    </row>
    <row r="15" spans="1:7" ht="26.25">
      <c r="A15" s="79" t="s">
        <v>70</v>
      </c>
      <c r="B15" s="80" t="s">
        <v>86</v>
      </c>
      <c r="C15" s="78"/>
      <c r="D15" s="78"/>
      <c r="E15" s="78"/>
      <c r="F15" s="78"/>
      <c r="G15" s="116"/>
    </row>
    <row r="16" spans="1:7" ht="24" customHeight="1">
      <c r="A16" s="77" t="s">
        <v>28</v>
      </c>
      <c r="B16" s="80" t="s">
        <v>87</v>
      </c>
      <c r="C16" s="78"/>
      <c r="D16" s="116"/>
      <c r="E16" s="78"/>
      <c r="F16" s="78"/>
      <c r="G16" s="116"/>
    </row>
    <row r="17" spans="1:7" ht="41.25" customHeight="1">
      <c r="A17" s="77" t="s">
        <v>39</v>
      </c>
      <c r="B17" s="79" t="s">
        <v>88</v>
      </c>
      <c r="C17" s="78"/>
      <c r="D17" s="78"/>
      <c r="E17" s="78"/>
      <c r="F17" s="78"/>
      <c r="G17" s="116"/>
    </row>
    <row r="18" spans="1:7" ht="12.75">
      <c r="A18" s="81" t="s">
        <v>29</v>
      </c>
      <c r="B18" s="80" t="s">
        <v>89</v>
      </c>
      <c r="C18" s="82"/>
      <c r="D18" s="83"/>
      <c r="E18" s="83"/>
      <c r="F18" s="83"/>
      <c r="G18" s="83"/>
    </row>
    <row r="19" spans="1:7" ht="12.75">
      <c r="A19" s="84"/>
      <c r="B19" s="85" t="s">
        <v>20</v>
      </c>
      <c r="C19" s="86">
        <v>1019.3</v>
      </c>
      <c r="D19" s="87"/>
      <c r="E19" s="74"/>
      <c r="F19" s="74"/>
      <c r="G19" s="87"/>
    </row>
    <row r="20" spans="1:7" ht="12.75">
      <c r="A20" s="56" t="s">
        <v>19</v>
      </c>
      <c r="B20" s="242" t="s">
        <v>90</v>
      </c>
      <c r="C20" s="243"/>
      <c r="D20" s="243"/>
      <c r="E20" s="243"/>
      <c r="F20" s="243"/>
      <c r="G20" s="244"/>
    </row>
    <row r="21" spans="1:7" ht="12.75">
      <c r="A21" s="249" t="s">
        <v>91</v>
      </c>
      <c r="B21" s="250"/>
      <c r="C21" s="250"/>
      <c r="D21" s="250"/>
      <c r="E21" s="250"/>
      <c r="F21" s="250"/>
      <c r="G21" s="251"/>
    </row>
    <row r="22" spans="1:7" ht="30.75" customHeight="1">
      <c r="A22" s="88" t="s">
        <v>92</v>
      </c>
      <c r="B22" s="36" t="s">
        <v>93</v>
      </c>
      <c r="C22" s="82"/>
      <c r="E22" s="78"/>
      <c r="F22" s="78"/>
      <c r="G22" s="78"/>
    </row>
    <row r="23" spans="1:7" ht="42.75" customHeight="1">
      <c r="A23" s="77" t="s">
        <v>8</v>
      </c>
      <c r="B23" s="36" t="s">
        <v>85</v>
      </c>
      <c r="C23" s="78"/>
      <c r="D23" s="60"/>
      <c r="E23" s="78"/>
      <c r="F23" s="78"/>
      <c r="G23" s="78"/>
    </row>
    <row r="24" spans="1:7" ht="26.25">
      <c r="A24" s="77" t="s">
        <v>35</v>
      </c>
      <c r="B24" s="89" t="s">
        <v>88</v>
      </c>
      <c r="C24" s="116">
        <v>732.58</v>
      </c>
      <c r="D24" s="59">
        <f>C24</f>
        <v>732.58</v>
      </c>
      <c r="E24" s="78"/>
      <c r="F24" s="78"/>
      <c r="G24" s="78"/>
    </row>
    <row r="25" spans="1:7" ht="15.75" customHeight="1">
      <c r="A25" s="81" t="s">
        <v>36</v>
      </c>
      <c r="B25" s="80" t="s">
        <v>89</v>
      </c>
      <c r="C25" s="131"/>
      <c r="D25" s="90"/>
      <c r="E25" s="83"/>
      <c r="F25" s="83"/>
      <c r="G25" s="83"/>
    </row>
    <row r="26" spans="1:7" ht="15.75" customHeight="1">
      <c r="A26" s="84"/>
      <c r="B26" s="91" t="s">
        <v>21</v>
      </c>
      <c r="C26" s="86">
        <f>C24</f>
        <v>732.58</v>
      </c>
      <c r="D26" s="92">
        <f>D24</f>
        <v>732.58</v>
      </c>
      <c r="E26" s="74"/>
      <c r="F26" s="74"/>
      <c r="G26" s="92"/>
    </row>
    <row r="27" spans="1:7" ht="15.75" customHeight="1">
      <c r="A27" s="84"/>
      <c r="B27" s="91" t="s">
        <v>7</v>
      </c>
      <c r="C27" s="86">
        <f>C19+C26</f>
        <v>1751.88</v>
      </c>
      <c r="D27" s="87">
        <f>D26+D13</f>
        <v>1751.88</v>
      </c>
      <c r="E27" s="74"/>
      <c r="F27" s="74"/>
      <c r="G27" s="87"/>
    </row>
    <row r="28" spans="1:7" ht="36" customHeight="1">
      <c r="A28" s="252"/>
      <c r="B28" s="252"/>
      <c r="C28" s="252"/>
      <c r="D28" s="252"/>
      <c r="E28" s="252"/>
      <c r="F28" s="252"/>
      <c r="G28" s="252"/>
    </row>
    <row r="29" spans="1:11" ht="35.25" customHeight="1">
      <c r="A29" s="240" t="s">
        <v>110</v>
      </c>
      <c r="B29" s="240"/>
      <c r="C29" s="240"/>
      <c r="D29" s="240"/>
      <c r="E29" s="240"/>
      <c r="F29" s="240"/>
      <c r="G29" s="240"/>
      <c r="H29" s="94"/>
      <c r="I29" s="94"/>
      <c r="J29" s="94"/>
      <c r="K29" s="94"/>
    </row>
    <row r="30" spans="1:11" ht="15.75" customHeight="1" hidden="1">
      <c r="A30" s="93"/>
      <c r="B30" s="93"/>
      <c r="C30" s="93"/>
      <c r="D30" s="93"/>
      <c r="E30" s="95" t="s">
        <v>2</v>
      </c>
      <c r="F30" s="95"/>
      <c r="G30" s="95"/>
      <c r="H30" s="238"/>
      <c r="I30" s="238"/>
      <c r="J30" s="238"/>
      <c r="K30" s="238"/>
    </row>
    <row r="31" spans="1:11" ht="15.75" customHeight="1" hidden="1">
      <c r="A31" s="93"/>
      <c r="B31" s="93"/>
      <c r="C31" s="93"/>
      <c r="D31" s="93"/>
      <c r="E31" s="95"/>
      <c r="F31" s="95"/>
      <c r="G31" s="95"/>
      <c r="H31" s="96"/>
      <c r="I31" s="96"/>
      <c r="J31" s="96"/>
      <c r="K31" s="96"/>
    </row>
    <row r="32" spans="1:11" ht="15.75" customHeight="1">
      <c r="A32" s="72"/>
      <c r="B32" s="97"/>
      <c r="C32" s="14" t="s">
        <v>94</v>
      </c>
      <c r="D32" s="98"/>
      <c r="E32" s="98"/>
      <c r="F32" s="98"/>
      <c r="G32" s="98"/>
      <c r="H32" s="99"/>
      <c r="I32" s="94"/>
      <c r="J32" s="94"/>
      <c r="K32" s="94"/>
    </row>
    <row r="33" spans="1:11" ht="12.75" customHeight="1">
      <c r="A33" s="239"/>
      <c r="B33" s="239"/>
      <c r="C33" s="239"/>
      <c r="D33" s="99"/>
      <c r="E33" s="98"/>
      <c r="F33" s="95"/>
      <c r="G33" s="95"/>
      <c r="H33" s="238"/>
      <c r="I33" s="238"/>
      <c r="J33" s="238"/>
      <c r="K33" s="238"/>
    </row>
    <row r="34" spans="1:11" ht="34.5" customHeight="1">
      <c r="A34" s="100"/>
      <c r="B34" s="117" t="s">
        <v>109</v>
      </c>
      <c r="C34" s="93" t="s">
        <v>98</v>
      </c>
      <c r="D34" s="240" t="s">
        <v>108</v>
      </c>
      <c r="E34" s="240"/>
      <c r="F34" s="240"/>
      <c r="G34" s="99"/>
      <c r="H34" s="94"/>
      <c r="I34" s="94"/>
      <c r="J34" s="94"/>
      <c r="K34" s="94"/>
    </row>
    <row r="35" spans="1:11" ht="15.75" customHeight="1">
      <c r="A35" s="72"/>
      <c r="B35" s="98"/>
      <c r="C35" s="101" t="s">
        <v>95</v>
      </c>
      <c r="D35" s="97"/>
      <c r="E35" s="245"/>
      <c r="F35" s="245"/>
      <c r="G35" s="98"/>
      <c r="H35" s="98"/>
      <c r="I35" s="98"/>
      <c r="J35" s="98"/>
      <c r="K35" s="98"/>
    </row>
    <row r="36" ht="18.75" customHeight="1"/>
    <row r="37" spans="1:7" ht="21" customHeight="1">
      <c r="A37" s="246"/>
      <c r="B37" s="246"/>
      <c r="C37" s="246"/>
      <c r="D37" s="246"/>
      <c r="E37" s="246"/>
      <c r="F37" s="246"/>
      <c r="G37" s="246"/>
    </row>
    <row r="38" spans="1:7" ht="15.75" customHeight="1">
      <c r="A38" s="247"/>
      <c r="B38" s="247"/>
      <c r="C38" s="103"/>
      <c r="D38" s="103"/>
      <c r="E38" s="248"/>
      <c r="F38" s="248"/>
      <c r="G38" s="248"/>
    </row>
  </sheetData>
  <sheetProtection/>
  <mergeCells count="28">
    <mergeCell ref="A21:G21"/>
    <mergeCell ref="A29:G29"/>
    <mergeCell ref="A28:G28"/>
    <mergeCell ref="E35:F35"/>
    <mergeCell ref="A37:G37"/>
    <mergeCell ref="A38:B38"/>
    <mergeCell ref="E38:G38"/>
    <mergeCell ref="B11:G11"/>
    <mergeCell ref="A12:G12"/>
    <mergeCell ref="B20:G20"/>
    <mergeCell ref="A2:G2"/>
    <mergeCell ref="H30:K30"/>
    <mergeCell ref="A33:C33"/>
    <mergeCell ref="H33:K33"/>
    <mergeCell ref="D34:F34"/>
    <mergeCell ref="A6:A9"/>
    <mergeCell ref="B6:B9"/>
    <mergeCell ref="C6:G6"/>
    <mergeCell ref="C7:C9"/>
    <mergeCell ref="D7:G7"/>
    <mergeCell ref="D8:D9"/>
    <mergeCell ref="E8:E9"/>
    <mergeCell ref="F8:F9"/>
    <mergeCell ref="G8:G9"/>
    <mergeCell ref="E1:G1"/>
    <mergeCell ref="A3:G3"/>
    <mergeCell ref="A4:G4"/>
    <mergeCell ref="A5:G5"/>
  </mergeCells>
  <printOptions/>
  <pageMargins left="1.5748031496062993" right="0.1968503937007874" top="0.3937007874015748" bottom="0.3937007874015748" header="0.31496062992125984" footer="0.31496062992125984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28"/>
  <sheetViews>
    <sheetView zoomScalePageLayoutView="0" workbookViewId="0" topLeftCell="A1">
      <selection activeCell="F36" sqref="F36"/>
    </sheetView>
  </sheetViews>
  <sheetFormatPr defaultColWidth="9.00390625" defaultRowHeight="12.75"/>
  <cols>
    <col min="5" max="5" width="11.625" style="0" bestFit="1" customWidth="1"/>
  </cols>
  <sheetData>
    <row r="2" spans="2:7" ht="12.75">
      <c r="B2" s="121"/>
      <c r="C2" s="121"/>
      <c r="D2" s="121"/>
      <c r="E2" s="121"/>
      <c r="F2" s="121"/>
      <c r="G2" s="121"/>
    </row>
    <row r="3" spans="2:7" ht="12.75">
      <c r="B3" s="121"/>
      <c r="C3" s="121"/>
      <c r="D3" s="121"/>
      <c r="E3" s="121"/>
      <c r="F3" s="121"/>
      <c r="G3" s="121"/>
    </row>
    <row r="4" spans="2:7" ht="12.75">
      <c r="B4" s="121"/>
      <c r="C4" s="121"/>
      <c r="D4" s="121"/>
      <c r="E4" s="121"/>
      <c r="F4" s="121"/>
      <c r="G4" s="121"/>
    </row>
    <row r="5" spans="2:7" ht="12.75">
      <c r="B5" s="121"/>
      <c r="C5" s="121"/>
      <c r="D5" s="121"/>
      <c r="E5" s="121"/>
      <c r="F5" s="121"/>
      <c r="G5" s="121"/>
    </row>
    <row r="6" spans="2:7" ht="12.75">
      <c r="B6" s="121"/>
      <c r="C6" s="121"/>
      <c r="D6" s="121"/>
      <c r="E6" s="121"/>
      <c r="F6" s="121"/>
      <c r="G6" s="121"/>
    </row>
    <row r="7" spans="2:16" ht="18">
      <c r="B7" s="121"/>
      <c r="C7" s="133" t="s">
        <v>112</v>
      </c>
      <c r="D7" s="121"/>
      <c r="E7" s="121"/>
      <c r="F7" s="121"/>
      <c r="G7" s="121"/>
      <c r="P7" s="133" t="s">
        <v>111</v>
      </c>
    </row>
    <row r="8" spans="2:7" ht="12.75">
      <c r="B8" s="121"/>
      <c r="C8" s="121"/>
      <c r="D8" s="121"/>
      <c r="E8" s="121"/>
      <c r="F8" s="121"/>
      <c r="G8" s="121"/>
    </row>
    <row r="9" spans="2:7" ht="12.75">
      <c r="B9" s="121"/>
      <c r="C9" s="121"/>
      <c r="D9" s="121"/>
      <c r="E9" s="121"/>
      <c r="F9" s="121"/>
      <c r="G9" s="121"/>
    </row>
    <row r="10" spans="2:7" ht="12.75">
      <c r="B10" s="121"/>
      <c r="C10" s="121"/>
      <c r="D10" s="121"/>
      <c r="E10" s="121"/>
      <c r="F10" s="121"/>
      <c r="G10" s="121">
        <v>2358.8</v>
      </c>
    </row>
    <row r="11" spans="2:8" ht="12.75">
      <c r="B11" s="121"/>
      <c r="C11" s="121"/>
      <c r="D11" s="121"/>
      <c r="E11" s="121">
        <v>1.165</v>
      </c>
      <c r="F11" s="121"/>
      <c r="G11" s="121">
        <f>G10/E11+G10/E12+G10/E13+G10/E14+G10/E15</f>
        <v>7634.172969378549</v>
      </c>
      <c r="H11">
        <f>2324.413/1.165</f>
        <v>1995.2042918454936</v>
      </c>
    </row>
    <row r="12" spans="2:10" ht="12.75">
      <c r="B12" s="121"/>
      <c r="C12" s="121"/>
      <c r="D12" s="121"/>
      <c r="E12" s="121">
        <f>1.165*E11</f>
        <v>1.3572250000000001</v>
      </c>
      <c r="F12" s="121"/>
      <c r="G12" s="121"/>
      <c r="H12" s="121">
        <f>G11-H11</f>
        <v>5638.968677533056</v>
      </c>
      <c r="I12">
        <f>H11/G11</f>
        <v>0.2613517272726807</v>
      </c>
      <c r="J12">
        <f>G11/H11</f>
        <v>3.8262613009503945</v>
      </c>
    </row>
    <row r="13" spans="2:9" ht="12.75">
      <c r="B13" s="121"/>
      <c r="C13" s="121"/>
      <c r="D13" s="121"/>
      <c r="E13" s="121">
        <f>E12*E11</f>
        <v>1.5811671250000001</v>
      </c>
      <c r="F13" s="121"/>
      <c r="G13" s="121"/>
      <c r="H13" t="s">
        <v>113</v>
      </c>
      <c r="I13" t="s">
        <v>114</v>
      </c>
    </row>
    <row r="14" spans="2:7" ht="12.75">
      <c r="B14" s="121"/>
      <c r="C14" s="121"/>
      <c r="D14" s="121"/>
      <c r="E14" s="121">
        <f>E13*E11</f>
        <v>1.8420597006250001</v>
      </c>
      <c r="F14" s="121"/>
      <c r="G14" s="121"/>
    </row>
    <row r="15" spans="2:7" ht="12.75">
      <c r="B15" s="121"/>
      <c r="C15" s="121"/>
      <c r="D15" s="121"/>
      <c r="E15" s="121">
        <f>E14*E11</f>
        <v>2.145999551228125</v>
      </c>
      <c r="F15" s="121"/>
      <c r="G15" s="121"/>
    </row>
    <row r="16" spans="2:7" ht="12.75">
      <c r="B16" s="121"/>
      <c r="C16" s="121"/>
      <c r="D16" s="121"/>
      <c r="E16" s="121"/>
      <c r="F16" s="121"/>
      <c r="G16" s="121"/>
    </row>
    <row r="17" spans="2:7" ht="12.75">
      <c r="B17" s="121"/>
      <c r="C17" s="121"/>
      <c r="D17" s="121"/>
      <c r="E17" s="121"/>
      <c r="F17" s="121"/>
      <c r="G17" s="121"/>
    </row>
    <row r="18" spans="2:7" ht="12.75">
      <c r="B18" s="121"/>
      <c r="C18" s="121"/>
      <c r="D18" s="121"/>
      <c r="E18" s="121"/>
      <c r="F18" s="121"/>
      <c r="G18" s="121"/>
    </row>
    <row r="19" spans="2:7" ht="12.75">
      <c r="B19" s="121"/>
      <c r="C19" s="121"/>
      <c r="D19" s="121"/>
      <c r="E19" s="121"/>
      <c r="F19" s="121"/>
      <c r="G19" s="121">
        <f>H11/G11</f>
        <v>0.2613517272726807</v>
      </c>
    </row>
    <row r="20" spans="2:7" ht="13.5" thickBot="1">
      <c r="B20" s="121"/>
      <c r="C20" s="121"/>
      <c r="D20" s="121"/>
      <c r="E20" s="121"/>
      <c r="F20" s="121"/>
      <c r="G20" s="121"/>
    </row>
    <row r="21" spans="2:13" ht="15.75" thickBot="1">
      <c r="B21" s="121"/>
      <c r="C21" s="121"/>
      <c r="D21" s="134"/>
      <c r="E21" s="121"/>
      <c r="F21" s="121"/>
      <c r="G21" s="121">
        <f>G11/H11</f>
        <v>3.8262613009503945</v>
      </c>
      <c r="J21">
        <v>0</v>
      </c>
      <c r="K21">
        <v>-2324.413</v>
      </c>
      <c r="L21">
        <v>-2358.8</v>
      </c>
      <c r="M21" s="139">
        <f>IRR(L21:L26)</f>
        <v>0.6886022794513669</v>
      </c>
    </row>
    <row r="22" spans="2:12" ht="15.75" thickBot="1">
      <c r="B22" s="121"/>
      <c r="C22" s="121"/>
      <c r="D22" s="135"/>
      <c r="E22" s="121"/>
      <c r="F22" s="121"/>
      <c r="G22" s="121"/>
      <c r="J22">
        <v>1</v>
      </c>
      <c r="K22">
        <v>2358.8</v>
      </c>
      <c r="L22">
        <v>1751.88</v>
      </c>
    </row>
    <row r="23" spans="2:12" ht="15.75" thickBot="1">
      <c r="B23" s="121"/>
      <c r="C23" s="121"/>
      <c r="D23" s="136"/>
      <c r="E23" s="121"/>
      <c r="F23" s="121"/>
      <c r="G23" s="121"/>
      <c r="J23">
        <v>2</v>
      </c>
      <c r="K23">
        <v>2358.8</v>
      </c>
      <c r="L23">
        <v>1751.88</v>
      </c>
    </row>
    <row r="24" spans="4:12" ht="15.75" thickBot="1">
      <c r="D24" s="136"/>
      <c r="J24">
        <v>3</v>
      </c>
      <c r="K24">
        <v>2358.8</v>
      </c>
      <c r="L24">
        <v>1751.88</v>
      </c>
    </row>
    <row r="25" spans="4:12" ht="15.75" thickBot="1">
      <c r="D25" s="137"/>
      <c r="J25">
        <v>4</v>
      </c>
      <c r="K25">
        <v>2358.8</v>
      </c>
      <c r="L25">
        <v>1751.88</v>
      </c>
    </row>
    <row r="26" spans="3:12" ht="15.75" thickBot="1">
      <c r="C26" s="121"/>
      <c r="D26" s="137"/>
      <c r="J26">
        <v>5</v>
      </c>
      <c r="K26">
        <v>2358.8</v>
      </c>
      <c r="L26">
        <v>1751.88</v>
      </c>
    </row>
    <row r="27" spans="4:10" ht="15.75" thickBot="1">
      <c r="D27" s="137"/>
      <c r="J27" s="139">
        <f>IRR(K21:K26)</f>
        <v>0.981579945817562</v>
      </c>
    </row>
    <row r="28" ht="15.75" thickBot="1">
      <c r="D28" s="1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Кашуба Д.Ю. (Darya Kashuba)</dc:creator>
  <cp:keywords/>
  <dc:description/>
  <cp:lastModifiedBy>User4</cp:lastModifiedBy>
  <cp:lastPrinted>2020-09-24T08:28:47Z</cp:lastPrinted>
  <dcterms:created xsi:type="dcterms:W3CDTF">2011-09-13T12:33:42Z</dcterms:created>
  <dcterms:modified xsi:type="dcterms:W3CDTF">2020-09-24T12:20:12Z</dcterms:modified>
  <cp:category/>
  <cp:version/>
  <cp:contentType/>
  <cp:contentStatus/>
</cp:coreProperties>
</file>